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homepage\jisaku\form\"/>
    </mc:Choice>
  </mc:AlternateContent>
  <xr:revisionPtr revIDLastSave="0" documentId="13_ncr:1_{3E538998-86C7-4DB7-9033-302861CCCFFA}" xr6:coauthVersionLast="47" xr6:coauthVersionMax="47" xr10:uidLastSave="{00000000-0000-0000-0000-000000000000}"/>
  <bookViews>
    <workbookView xWindow="-120" yWindow="-120" windowWidth="29040" windowHeight="15720" tabRatio="761" xr2:uid="{00000000-000D-0000-FFFF-FFFF00000000}"/>
  </bookViews>
  <sheets>
    <sheet name="R6.3" sheetId="38" r:id="rId1"/>
    <sheet name="R5.3" sheetId="37" r:id="rId2"/>
    <sheet name="R4.3" sheetId="36" r:id="rId3"/>
    <sheet name="R3.3" sheetId="35" r:id="rId4"/>
    <sheet name="R2.9" sheetId="34" r:id="rId5"/>
    <sheet name="R2.3" sheetId="33" r:id="rId6"/>
    <sheet name="H３１．３" sheetId="32" r:id="rId7"/>
  </sheets>
  <calcPr calcId="191029"/>
</workbook>
</file>

<file path=xl/calcChain.xml><?xml version="1.0" encoding="utf-8"?>
<calcChain xmlns="http://schemas.openxmlformats.org/spreadsheetml/2006/main">
  <c r="F6" i="38" l="1"/>
  <c r="G6" i="38"/>
  <c r="F7" i="38"/>
  <c r="G7" i="38"/>
  <c r="F8" i="38"/>
  <c r="G8" i="38"/>
  <c r="F9" i="38"/>
  <c r="G9" i="38"/>
  <c r="F10" i="38"/>
  <c r="G10" i="38"/>
  <c r="F11" i="38"/>
  <c r="G11" i="38"/>
  <c r="F12" i="38"/>
  <c r="G12" i="38"/>
  <c r="F13" i="38"/>
  <c r="G13" i="38"/>
  <c r="F14" i="38"/>
  <c r="G14" i="38"/>
  <c r="F15" i="38"/>
  <c r="G15" i="38"/>
  <c r="F16" i="38"/>
  <c r="G16" i="38"/>
  <c r="F17" i="38"/>
  <c r="G17" i="38"/>
  <c r="F18" i="38"/>
  <c r="G18" i="38"/>
  <c r="F19" i="38"/>
  <c r="G19" i="38"/>
  <c r="F20" i="38"/>
  <c r="G20" i="38"/>
  <c r="F21" i="38"/>
  <c r="G21" i="38"/>
  <c r="F22" i="38"/>
  <c r="G22" i="38"/>
  <c r="F23" i="38"/>
  <c r="G23" i="38"/>
  <c r="F24" i="38"/>
  <c r="G24" i="38"/>
  <c r="F25" i="38"/>
  <c r="G25" i="38"/>
  <c r="F26" i="38"/>
  <c r="G26" i="38"/>
  <c r="F27" i="38"/>
  <c r="G27" i="38"/>
  <c r="F28" i="38"/>
  <c r="G28" i="38"/>
  <c r="F29" i="38"/>
  <c r="G29" i="38"/>
  <c r="F30" i="38"/>
  <c r="G30" i="38"/>
  <c r="F31" i="38"/>
  <c r="G31" i="38"/>
  <c r="F32" i="38"/>
  <c r="G32" i="38"/>
  <c r="F33" i="38"/>
  <c r="G33" i="38"/>
  <c r="F34" i="38"/>
  <c r="G34" i="38"/>
  <c r="F35" i="38"/>
  <c r="G35" i="38"/>
  <c r="F36" i="38"/>
  <c r="G36" i="38"/>
  <c r="F37" i="38"/>
  <c r="G37" i="38"/>
  <c r="F38" i="38"/>
  <c r="G38" i="38"/>
  <c r="F39" i="38"/>
  <c r="G39" i="38"/>
  <c r="F40" i="38"/>
  <c r="G40" i="38"/>
  <c r="F41" i="38"/>
  <c r="G41" i="38"/>
  <c r="F42" i="38"/>
  <c r="G42" i="38"/>
  <c r="F43" i="38"/>
  <c r="G43" i="38"/>
  <c r="F44" i="38"/>
  <c r="G44" i="38"/>
  <c r="F45" i="38"/>
  <c r="G45" i="38"/>
  <c r="F46" i="38"/>
  <c r="G46" i="38"/>
  <c r="F47" i="38"/>
  <c r="G47" i="38"/>
  <c r="F48" i="38"/>
  <c r="G48" i="38"/>
  <c r="F49" i="38"/>
  <c r="G49" i="38"/>
  <c r="F50" i="38"/>
  <c r="G50" i="38"/>
  <c r="F51" i="38"/>
  <c r="G51" i="38"/>
  <c r="F52" i="38"/>
  <c r="G52" i="38"/>
  <c r="F53" i="38"/>
  <c r="G53" i="38"/>
  <c r="F54" i="38"/>
  <c r="G54" i="38"/>
  <c r="G5" i="38"/>
  <c r="F5" i="38"/>
  <c r="C54" i="38"/>
  <c r="C53" i="38"/>
  <c r="C52" i="38"/>
  <c r="C51" i="38"/>
  <c r="C50" i="38"/>
  <c r="C49" i="38"/>
  <c r="C48" i="38"/>
  <c r="C47" i="38"/>
  <c r="C46" i="38"/>
  <c r="C45" i="38"/>
  <c r="C44" i="38"/>
  <c r="C43" i="38"/>
  <c r="C42" i="38"/>
  <c r="C41" i="38"/>
  <c r="C40" i="38"/>
  <c r="H39" i="38"/>
  <c r="C39" i="38"/>
  <c r="H38" i="38"/>
  <c r="C38" i="38"/>
  <c r="H37" i="38"/>
  <c r="C37" i="38"/>
  <c r="H36" i="38"/>
  <c r="C36" i="38"/>
  <c r="H35" i="38"/>
  <c r="C35" i="38"/>
  <c r="H34" i="38"/>
  <c r="C34" i="38"/>
  <c r="H33" i="38"/>
  <c r="C33" i="38"/>
  <c r="H32" i="38"/>
  <c r="C32" i="38"/>
  <c r="H31" i="38"/>
  <c r="C31" i="38"/>
  <c r="H30" i="38"/>
  <c r="C30" i="38"/>
  <c r="H29" i="38"/>
  <c r="C29" i="38"/>
  <c r="H28" i="38"/>
  <c r="C28" i="38"/>
  <c r="H27" i="38"/>
  <c r="C27" i="38"/>
  <c r="H26" i="38"/>
  <c r="C26" i="38"/>
  <c r="H25" i="38"/>
  <c r="C25" i="38"/>
  <c r="H24" i="38"/>
  <c r="C24" i="38"/>
  <c r="H23" i="38"/>
  <c r="C23" i="38"/>
  <c r="H22" i="38"/>
  <c r="C22" i="38"/>
  <c r="H21" i="38"/>
  <c r="C21" i="38"/>
  <c r="H20" i="38"/>
  <c r="C20" i="38"/>
  <c r="H19" i="38"/>
  <c r="C19" i="38"/>
  <c r="H18" i="38"/>
  <c r="C18" i="38"/>
  <c r="H17" i="38"/>
  <c r="C17" i="38"/>
  <c r="H16" i="38"/>
  <c r="C16" i="38"/>
  <c r="H15" i="38"/>
  <c r="C15" i="38"/>
  <c r="H14" i="38"/>
  <c r="C14" i="38"/>
  <c r="H13" i="38"/>
  <c r="C13" i="38"/>
  <c r="H12" i="38"/>
  <c r="C12" i="38"/>
  <c r="H11" i="38"/>
  <c r="C11" i="38"/>
  <c r="H10" i="38"/>
  <c r="C10" i="38"/>
  <c r="H9" i="38"/>
  <c r="C9" i="38"/>
  <c r="H8" i="38"/>
  <c r="C8" i="38"/>
  <c r="C7" i="38"/>
  <c r="C6" i="38"/>
  <c r="C5" i="38"/>
  <c r="G6" i="37"/>
  <c r="G7" i="37"/>
  <c r="G8" i="37"/>
  <c r="G9" i="37"/>
  <c r="G10" i="37"/>
  <c r="G11" i="37"/>
  <c r="G12" i="37"/>
  <c r="G13" i="37"/>
  <c r="G14" i="37"/>
  <c r="G15" i="37"/>
  <c r="G16" i="37"/>
  <c r="G17" i="37"/>
  <c r="G18" i="37"/>
  <c r="G19" i="37"/>
  <c r="G20" i="37"/>
  <c r="G21" i="37"/>
  <c r="G22" i="37"/>
  <c r="G23" i="37"/>
  <c r="G24" i="37"/>
  <c r="G25" i="37"/>
  <c r="G26" i="37"/>
  <c r="G27" i="37"/>
  <c r="G28" i="37"/>
  <c r="G29" i="37"/>
  <c r="G30" i="37"/>
  <c r="G31" i="37"/>
  <c r="G32" i="37"/>
  <c r="G33" i="37"/>
  <c r="G34" i="37"/>
  <c r="G35" i="37"/>
  <c r="G36" i="37"/>
  <c r="G37" i="37"/>
  <c r="G38" i="37"/>
  <c r="G39" i="37"/>
  <c r="G40" i="37"/>
  <c r="G41" i="37"/>
  <c r="G42" i="37"/>
  <c r="G43" i="37"/>
  <c r="G44" i="37"/>
  <c r="G45" i="37"/>
  <c r="G46" i="37"/>
  <c r="G47" i="37"/>
  <c r="G48" i="37"/>
  <c r="G49" i="37"/>
  <c r="G50" i="37"/>
  <c r="G51" i="37"/>
  <c r="G52" i="37"/>
  <c r="G53" i="37"/>
  <c r="G54" i="37"/>
  <c r="G5" i="37"/>
  <c r="F6" i="37"/>
  <c r="F7" i="37"/>
  <c r="F8" i="37"/>
  <c r="F9" i="37"/>
  <c r="F10" i="37"/>
  <c r="F11" i="37"/>
  <c r="F12" i="37"/>
  <c r="F13" i="37"/>
  <c r="F14" i="37"/>
  <c r="F15" i="37"/>
  <c r="F16" i="37"/>
  <c r="F17" i="37"/>
  <c r="F18" i="37"/>
  <c r="F19" i="37"/>
  <c r="F20" i="37"/>
  <c r="F21" i="37"/>
  <c r="F22" i="37"/>
  <c r="F23" i="37"/>
  <c r="F24" i="37"/>
  <c r="F25" i="37"/>
  <c r="F26" i="37"/>
  <c r="F27" i="37"/>
  <c r="F28" i="37"/>
  <c r="F29" i="37"/>
  <c r="F30" i="37"/>
  <c r="F31" i="37"/>
  <c r="F32" i="37"/>
  <c r="F33" i="37"/>
  <c r="F34" i="37"/>
  <c r="F35" i="37"/>
  <c r="F36" i="37"/>
  <c r="F37" i="37"/>
  <c r="F38" i="37"/>
  <c r="F39" i="37"/>
  <c r="F40" i="37"/>
  <c r="F41" i="37"/>
  <c r="F42" i="37"/>
  <c r="F43" i="37"/>
  <c r="F44" i="37"/>
  <c r="F45" i="37"/>
  <c r="F46" i="37"/>
  <c r="F47" i="37"/>
  <c r="F48" i="37"/>
  <c r="F49" i="37"/>
  <c r="F50" i="37"/>
  <c r="F51" i="37"/>
  <c r="F52" i="37"/>
  <c r="F53" i="37"/>
  <c r="F54" i="37"/>
  <c r="F5" i="37"/>
  <c r="C54" i="37"/>
  <c r="C53" i="37"/>
  <c r="C52" i="37"/>
  <c r="C51" i="37"/>
  <c r="C50" i="37"/>
  <c r="C49" i="37"/>
  <c r="C48" i="37"/>
  <c r="C47" i="37"/>
  <c r="C46" i="37"/>
  <c r="C45" i="37"/>
  <c r="C44" i="37"/>
  <c r="C43" i="37"/>
  <c r="C42" i="37"/>
  <c r="C41" i="37"/>
  <c r="C40" i="37"/>
  <c r="H39" i="37"/>
  <c r="C39" i="37"/>
  <c r="H38" i="37"/>
  <c r="C38" i="37"/>
  <c r="H37" i="37"/>
  <c r="C37" i="37"/>
  <c r="H36" i="37"/>
  <c r="C36" i="37"/>
  <c r="H35" i="37"/>
  <c r="C35" i="37"/>
  <c r="H34" i="37"/>
  <c r="C34" i="37"/>
  <c r="H33" i="37"/>
  <c r="C33" i="37"/>
  <c r="H32" i="37"/>
  <c r="C32" i="37"/>
  <c r="H31" i="37"/>
  <c r="C31" i="37"/>
  <c r="H30" i="37"/>
  <c r="C30" i="37"/>
  <c r="H29" i="37"/>
  <c r="C29" i="37"/>
  <c r="H28" i="37"/>
  <c r="C28" i="37"/>
  <c r="H27" i="37"/>
  <c r="C27" i="37"/>
  <c r="H26" i="37"/>
  <c r="C26" i="37"/>
  <c r="H25" i="37"/>
  <c r="C25" i="37"/>
  <c r="H24" i="37"/>
  <c r="C24" i="37"/>
  <c r="H23" i="37"/>
  <c r="C23" i="37"/>
  <c r="H22" i="37"/>
  <c r="C22" i="37"/>
  <c r="H21" i="37"/>
  <c r="C21" i="37"/>
  <c r="H20" i="37"/>
  <c r="C20" i="37"/>
  <c r="H19" i="37"/>
  <c r="C19" i="37"/>
  <c r="H18" i="37"/>
  <c r="C18" i="37"/>
  <c r="H17" i="37"/>
  <c r="C17" i="37"/>
  <c r="H16" i="37"/>
  <c r="C16" i="37"/>
  <c r="H15" i="37"/>
  <c r="C15" i="37"/>
  <c r="H14" i="37"/>
  <c r="C14" i="37"/>
  <c r="H13" i="37"/>
  <c r="C13" i="37"/>
  <c r="H12" i="37"/>
  <c r="C12" i="37"/>
  <c r="H11" i="37"/>
  <c r="C11" i="37"/>
  <c r="H10" i="37"/>
  <c r="C10" i="37"/>
  <c r="H9" i="37"/>
  <c r="C9" i="37"/>
  <c r="H8" i="37"/>
  <c r="C8" i="37"/>
  <c r="C7" i="37"/>
  <c r="C6" i="37"/>
  <c r="C5" i="37"/>
  <c r="F6" i="36"/>
  <c r="G6" i="36"/>
  <c r="F7" i="36"/>
  <c r="G7" i="36"/>
  <c r="F8" i="36"/>
  <c r="G8" i="36"/>
  <c r="F9" i="36"/>
  <c r="G9" i="36"/>
  <c r="F10" i="36"/>
  <c r="G10" i="36"/>
  <c r="F11" i="36"/>
  <c r="G11" i="36"/>
  <c r="F12" i="36"/>
  <c r="G12" i="36"/>
  <c r="F13" i="36"/>
  <c r="G13" i="36"/>
  <c r="F14" i="36"/>
  <c r="G14" i="36"/>
  <c r="F15" i="36"/>
  <c r="G15" i="36"/>
  <c r="F16" i="36"/>
  <c r="G16" i="36"/>
  <c r="F17" i="36"/>
  <c r="G17" i="36"/>
  <c r="F18" i="36"/>
  <c r="G18" i="36"/>
  <c r="F19" i="36"/>
  <c r="G19" i="36"/>
  <c r="F20" i="36"/>
  <c r="G20" i="36"/>
  <c r="F21" i="36"/>
  <c r="G21" i="36"/>
  <c r="F22" i="36"/>
  <c r="G22" i="36"/>
  <c r="F23" i="36"/>
  <c r="G23" i="36"/>
  <c r="F24" i="36"/>
  <c r="G24" i="36"/>
  <c r="F25" i="36"/>
  <c r="G25" i="36"/>
  <c r="F26" i="36"/>
  <c r="G26" i="36"/>
  <c r="F27" i="36"/>
  <c r="G27" i="36"/>
  <c r="F28" i="36"/>
  <c r="G28" i="36"/>
  <c r="F29" i="36"/>
  <c r="G29" i="36"/>
  <c r="F30" i="36"/>
  <c r="G30" i="36"/>
  <c r="F31" i="36"/>
  <c r="G31" i="36"/>
  <c r="F32" i="36"/>
  <c r="G32" i="36"/>
  <c r="F33" i="36"/>
  <c r="G33" i="36"/>
  <c r="F34" i="36"/>
  <c r="G34" i="36"/>
  <c r="F35" i="36"/>
  <c r="G35" i="36"/>
  <c r="F36" i="36"/>
  <c r="G36" i="36"/>
  <c r="F37" i="36"/>
  <c r="G37" i="36"/>
  <c r="F38" i="36"/>
  <c r="G38" i="36"/>
  <c r="F39" i="36"/>
  <c r="G39" i="36"/>
  <c r="F40" i="36"/>
  <c r="G40" i="36"/>
  <c r="F41" i="36"/>
  <c r="G41" i="36"/>
  <c r="F42" i="36"/>
  <c r="G42" i="36"/>
  <c r="F43" i="36"/>
  <c r="G43" i="36"/>
  <c r="F44" i="36"/>
  <c r="G44" i="36"/>
  <c r="F45" i="36"/>
  <c r="G45" i="36"/>
  <c r="F46" i="36"/>
  <c r="G46" i="36"/>
  <c r="F47" i="36"/>
  <c r="G47" i="36"/>
  <c r="F48" i="36"/>
  <c r="G48" i="36"/>
  <c r="F49" i="36"/>
  <c r="G49" i="36"/>
  <c r="F50" i="36"/>
  <c r="G50" i="36"/>
  <c r="F51" i="36"/>
  <c r="G51" i="36"/>
  <c r="F52" i="36"/>
  <c r="G52" i="36"/>
  <c r="F53" i="36"/>
  <c r="G53" i="36"/>
  <c r="F54" i="36"/>
  <c r="G54" i="36"/>
  <c r="G5" i="36"/>
  <c r="F5" i="36"/>
  <c r="C54" i="36"/>
  <c r="C53" i="36"/>
  <c r="C52" i="36"/>
  <c r="C51" i="36"/>
  <c r="C50" i="36"/>
  <c r="C49" i="36"/>
  <c r="C48" i="36"/>
  <c r="C47" i="36"/>
  <c r="C46" i="36"/>
  <c r="C45" i="36"/>
  <c r="C44" i="36"/>
  <c r="C43" i="36"/>
  <c r="C42" i="36"/>
  <c r="C41" i="36"/>
  <c r="C40" i="36"/>
  <c r="H39" i="36"/>
  <c r="C39" i="36"/>
  <c r="H38" i="36"/>
  <c r="C38" i="36"/>
  <c r="H37" i="36"/>
  <c r="C37" i="36"/>
  <c r="H36" i="36"/>
  <c r="C36" i="36"/>
  <c r="H35" i="36"/>
  <c r="C35" i="36"/>
  <c r="H34" i="36"/>
  <c r="C34" i="36"/>
  <c r="H33" i="36"/>
  <c r="C33" i="36"/>
  <c r="H32" i="36"/>
  <c r="C32" i="36"/>
  <c r="H31" i="36"/>
  <c r="C31" i="36"/>
  <c r="H30" i="36"/>
  <c r="C30" i="36"/>
  <c r="H29" i="36"/>
  <c r="C29" i="36"/>
  <c r="H28" i="36"/>
  <c r="C28" i="36"/>
  <c r="H27" i="36"/>
  <c r="C27" i="36"/>
  <c r="H26" i="36"/>
  <c r="C26" i="36"/>
  <c r="H25" i="36"/>
  <c r="C25" i="36"/>
  <c r="H24" i="36"/>
  <c r="C24" i="36"/>
  <c r="H23" i="36"/>
  <c r="C23" i="36"/>
  <c r="H22" i="36"/>
  <c r="C22" i="36"/>
  <c r="H21" i="36"/>
  <c r="C21" i="36"/>
  <c r="H20" i="36"/>
  <c r="C20" i="36"/>
  <c r="H19" i="36"/>
  <c r="C19" i="36"/>
  <c r="H18" i="36"/>
  <c r="C18" i="36"/>
  <c r="H17" i="36"/>
  <c r="C17" i="36"/>
  <c r="H16" i="36"/>
  <c r="C16" i="36"/>
  <c r="H15" i="36"/>
  <c r="C15" i="36"/>
  <c r="H14" i="36"/>
  <c r="C14" i="36"/>
  <c r="H13" i="36"/>
  <c r="C13" i="36"/>
  <c r="H12" i="36"/>
  <c r="C12" i="36"/>
  <c r="H11" i="36"/>
  <c r="C11" i="36"/>
  <c r="H10" i="36"/>
  <c r="C10" i="36"/>
  <c r="H9" i="36"/>
  <c r="C9" i="36"/>
  <c r="H8" i="36"/>
  <c r="C8" i="36"/>
  <c r="C7" i="36"/>
  <c r="C6" i="36"/>
  <c r="C5" i="36"/>
  <c r="F5" i="35"/>
  <c r="G5" i="35"/>
  <c r="F6" i="35"/>
  <c r="G6" i="35"/>
  <c r="F7" i="35"/>
  <c r="G7" i="35"/>
  <c r="F8" i="35"/>
  <c r="G8" i="35"/>
  <c r="F9" i="35"/>
  <c r="G9" i="35"/>
  <c r="F10" i="35"/>
  <c r="G10" i="35"/>
  <c r="F11" i="35"/>
  <c r="G11" i="35"/>
  <c r="F12" i="35"/>
  <c r="G12" i="35"/>
  <c r="F13" i="35"/>
  <c r="G13" i="35"/>
  <c r="F14" i="35"/>
  <c r="G14" i="35"/>
  <c r="F15" i="35"/>
  <c r="G15" i="35"/>
  <c r="F16" i="35"/>
  <c r="G16" i="35"/>
  <c r="F17" i="35"/>
  <c r="G17" i="35"/>
  <c r="F18" i="35"/>
  <c r="G18" i="35"/>
  <c r="F19" i="35"/>
  <c r="G19" i="35"/>
  <c r="F20" i="35"/>
  <c r="G20" i="35"/>
  <c r="F21" i="35"/>
  <c r="G21" i="35"/>
  <c r="F22" i="35"/>
  <c r="G22" i="35"/>
  <c r="F23" i="35"/>
  <c r="G23" i="35"/>
  <c r="F24" i="35"/>
  <c r="G24" i="35"/>
  <c r="F25" i="35"/>
  <c r="G25" i="35"/>
  <c r="F26" i="35"/>
  <c r="G26" i="35"/>
  <c r="F27" i="35"/>
  <c r="G27" i="35"/>
  <c r="F28" i="35"/>
  <c r="G28" i="35"/>
  <c r="F29" i="35"/>
  <c r="G29" i="35"/>
  <c r="F30" i="35"/>
  <c r="G30" i="35"/>
  <c r="F31" i="35"/>
  <c r="G31" i="35"/>
  <c r="F32" i="35"/>
  <c r="G32" i="35"/>
  <c r="F33" i="35"/>
  <c r="G33" i="35"/>
  <c r="F34" i="35"/>
  <c r="G34" i="35"/>
  <c r="F35" i="35"/>
  <c r="G35" i="35"/>
  <c r="F36" i="35"/>
  <c r="G36" i="35"/>
  <c r="F37" i="35"/>
  <c r="G37" i="35"/>
  <c r="F38" i="35"/>
  <c r="G38" i="35"/>
  <c r="F39" i="35"/>
  <c r="G39" i="35"/>
  <c r="F40" i="35"/>
  <c r="G40" i="35"/>
  <c r="F41" i="35"/>
  <c r="G41" i="35"/>
  <c r="F42" i="35"/>
  <c r="G42" i="35"/>
  <c r="F43" i="35"/>
  <c r="G43" i="35"/>
  <c r="F44" i="35"/>
  <c r="G44" i="35"/>
  <c r="F45" i="35"/>
  <c r="G45" i="35"/>
  <c r="F46" i="35"/>
  <c r="G46" i="35"/>
  <c r="F47" i="35"/>
  <c r="G47" i="35"/>
  <c r="F48" i="35"/>
  <c r="G48" i="35"/>
  <c r="F49" i="35"/>
  <c r="G49" i="35"/>
  <c r="F50" i="35"/>
  <c r="G50" i="35"/>
  <c r="F51" i="35"/>
  <c r="G51" i="35"/>
  <c r="F52" i="35"/>
  <c r="G52" i="35"/>
  <c r="F53" i="35"/>
  <c r="G53" i="35"/>
  <c r="F54" i="35"/>
  <c r="G54" i="35"/>
  <c r="C54" i="35" l="1"/>
  <c r="C53" i="35"/>
  <c r="C52" i="35"/>
  <c r="C51" i="35"/>
  <c r="C50" i="35"/>
  <c r="C49" i="35"/>
  <c r="C48" i="35"/>
  <c r="C47" i="35"/>
  <c r="C46" i="35"/>
  <c r="C45" i="35"/>
  <c r="C44" i="35"/>
  <c r="C43" i="35"/>
  <c r="C42" i="35"/>
  <c r="C41" i="35"/>
  <c r="C40" i="35"/>
  <c r="H39" i="35"/>
  <c r="C39" i="35"/>
  <c r="H38" i="35"/>
  <c r="C38" i="35"/>
  <c r="H37" i="35"/>
  <c r="C37" i="35"/>
  <c r="H36" i="35"/>
  <c r="C36" i="35"/>
  <c r="H35" i="35"/>
  <c r="C35" i="35"/>
  <c r="H34" i="35"/>
  <c r="C34" i="35"/>
  <c r="H33" i="35"/>
  <c r="C33" i="35"/>
  <c r="H32" i="35"/>
  <c r="C32" i="35"/>
  <c r="H31" i="35"/>
  <c r="C31" i="35"/>
  <c r="H30" i="35"/>
  <c r="C30" i="35"/>
  <c r="H29" i="35"/>
  <c r="C29" i="35"/>
  <c r="H28" i="35"/>
  <c r="C28" i="35"/>
  <c r="H27" i="35"/>
  <c r="C27" i="35"/>
  <c r="H26" i="35"/>
  <c r="C26" i="35"/>
  <c r="H25" i="35"/>
  <c r="C25" i="35"/>
  <c r="H24" i="35"/>
  <c r="C24" i="35"/>
  <c r="H23" i="35"/>
  <c r="C23" i="35"/>
  <c r="H22" i="35"/>
  <c r="C22" i="35"/>
  <c r="H21" i="35"/>
  <c r="C21" i="35"/>
  <c r="H20" i="35"/>
  <c r="C20" i="35"/>
  <c r="H19" i="35"/>
  <c r="C19" i="35"/>
  <c r="H18" i="35"/>
  <c r="C18" i="35"/>
  <c r="H17" i="35"/>
  <c r="C17" i="35"/>
  <c r="H16" i="35"/>
  <c r="C16" i="35"/>
  <c r="H15" i="35"/>
  <c r="C15" i="35"/>
  <c r="H14" i="35"/>
  <c r="C14" i="35"/>
  <c r="H13" i="35"/>
  <c r="C13" i="35"/>
  <c r="H12" i="35"/>
  <c r="C12" i="35"/>
  <c r="H11" i="35"/>
  <c r="C11" i="35"/>
  <c r="H10" i="35"/>
  <c r="C10" i="35"/>
  <c r="H9" i="35"/>
  <c r="C9" i="35"/>
  <c r="H8" i="35"/>
  <c r="C8" i="35"/>
  <c r="C7" i="35"/>
  <c r="C6" i="35"/>
  <c r="C5" i="35"/>
  <c r="H39" i="34"/>
  <c r="G54" i="34"/>
  <c r="F54" i="34"/>
  <c r="C54" i="34"/>
  <c r="G53" i="34"/>
  <c r="F53" i="34"/>
  <c r="C53" i="34"/>
  <c r="G52" i="34"/>
  <c r="F52" i="34"/>
  <c r="C52" i="34"/>
  <c r="G51" i="34"/>
  <c r="F51" i="34"/>
  <c r="C51" i="34"/>
  <c r="G50" i="34"/>
  <c r="F50" i="34"/>
  <c r="C50" i="34"/>
  <c r="G49" i="34"/>
  <c r="F49" i="34"/>
  <c r="C49" i="34"/>
  <c r="G48" i="34"/>
  <c r="F48" i="34"/>
  <c r="C48" i="34"/>
  <c r="G47" i="34"/>
  <c r="F47" i="34"/>
  <c r="C47" i="34"/>
  <c r="G46" i="34"/>
  <c r="F46" i="34"/>
  <c r="C46" i="34"/>
  <c r="G45" i="34"/>
  <c r="F45" i="34"/>
  <c r="C45" i="34"/>
  <c r="G44" i="34"/>
  <c r="F44" i="34"/>
  <c r="C44" i="34"/>
  <c r="G43" i="34"/>
  <c r="F43" i="34"/>
  <c r="C43" i="34"/>
  <c r="G42" i="34"/>
  <c r="F42" i="34"/>
  <c r="C42" i="34"/>
  <c r="G41" i="34"/>
  <c r="F41" i="34"/>
  <c r="C41" i="34"/>
  <c r="G40" i="34"/>
  <c r="F40" i="34"/>
  <c r="C40" i="34"/>
  <c r="G39" i="34"/>
  <c r="F39" i="34"/>
  <c r="C39" i="34"/>
  <c r="H38" i="34"/>
  <c r="G38" i="34"/>
  <c r="F38" i="34"/>
  <c r="C38" i="34"/>
  <c r="H37" i="34"/>
  <c r="G37" i="34"/>
  <c r="F37" i="34"/>
  <c r="C37" i="34"/>
  <c r="H36" i="34"/>
  <c r="G36" i="34"/>
  <c r="F36" i="34"/>
  <c r="C36" i="34"/>
  <c r="H35" i="34"/>
  <c r="G35" i="34"/>
  <c r="F35" i="34"/>
  <c r="C35" i="34"/>
  <c r="H34" i="34"/>
  <c r="G34" i="34"/>
  <c r="F34" i="34"/>
  <c r="C34" i="34"/>
  <c r="H33" i="34"/>
  <c r="G33" i="34"/>
  <c r="F33" i="34"/>
  <c r="C33" i="34"/>
  <c r="H32" i="34"/>
  <c r="G32" i="34"/>
  <c r="F32" i="34"/>
  <c r="C32" i="34"/>
  <c r="H31" i="34"/>
  <c r="G31" i="34"/>
  <c r="F31" i="34"/>
  <c r="C31" i="34"/>
  <c r="H30" i="34"/>
  <c r="G30" i="34"/>
  <c r="F30" i="34"/>
  <c r="C30" i="34"/>
  <c r="H29" i="34"/>
  <c r="G29" i="34"/>
  <c r="F29" i="34"/>
  <c r="C29" i="34"/>
  <c r="H28" i="34"/>
  <c r="G28" i="34"/>
  <c r="F28" i="34"/>
  <c r="C28" i="34"/>
  <c r="H27" i="34"/>
  <c r="G27" i="34"/>
  <c r="F27" i="34"/>
  <c r="C27" i="34"/>
  <c r="H26" i="34"/>
  <c r="G26" i="34"/>
  <c r="F26" i="34"/>
  <c r="C26" i="34"/>
  <c r="H25" i="34"/>
  <c r="G25" i="34"/>
  <c r="F25" i="34"/>
  <c r="C25" i="34"/>
  <c r="H24" i="34"/>
  <c r="G24" i="34"/>
  <c r="F24" i="34"/>
  <c r="C24" i="34"/>
  <c r="H23" i="34"/>
  <c r="G23" i="34"/>
  <c r="F23" i="34"/>
  <c r="C23" i="34"/>
  <c r="H22" i="34"/>
  <c r="G22" i="34"/>
  <c r="F22" i="34"/>
  <c r="C22" i="34"/>
  <c r="H21" i="34"/>
  <c r="G21" i="34"/>
  <c r="F21" i="34"/>
  <c r="C21" i="34"/>
  <c r="H20" i="34"/>
  <c r="G20" i="34"/>
  <c r="F20" i="34"/>
  <c r="C20" i="34"/>
  <c r="H19" i="34"/>
  <c r="G19" i="34"/>
  <c r="F19" i="34"/>
  <c r="C19" i="34"/>
  <c r="H18" i="34"/>
  <c r="G18" i="34"/>
  <c r="F18" i="34"/>
  <c r="C18" i="34"/>
  <c r="H17" i="34"/>
  <c r="G17" i="34"/>
  <c r="F17" i="34"/>
  <c r="C17" i="34"/>
  <c r="H16" i="34"/>
  <c r="G16" i="34"/>
  <c r="F16" i="34"/>
  <c r="C16" i="34"/>
  <c r="H15" i="34"/>
  <c r="G15" i="34"/>
  <c r="F15" i="34"/>
  <c r="C15" i="34"/>
  <c r="H14" i="34"/>
  <c r="G14" i="34"/>
  <c r="F14" i="34"/>
  <c r="C14" i="34"/>
  <c r="H13" i="34"/>
  <c r="G13" i="34"/>
  <c r="F13" i="34"/>
  <c r="C13" i="34"/>
  <c r="H12" i="34"/>
  <c r="G12" i="34"/>
  <c r="F12" i="34"/>
  <c r="C12" i="34"/>
  <c r="H11" i="34"/>
  <c r="G11" i="34"/>
  <c r="F11" i="34"/>
  <c r="C11" i="34"/>
  <c r="H10" i="34"/>
  <c r="G10" i="34"/>
  <c r="F10" i="34"/>
  <c r="C10" i="34"/>
  <c r="H9" i="34"/>
  <c r="G9" i="34"/>
  <c r="F9" i="34"/>
  <c r="C9" i="34"/>
  <c r="H8" i="34"/>
  <c r="G8" i="34"/>
  <c r="F8" i="34"/>
  <c r="C8" i="34"/>
  <c r="G7" i="34"/>
  <c r="F7" i="34"/>
  <c r="C7" i="34"/>
  <c r="G6" i="34"/>
  <c r="F6" i="34"/>
  <c r="C6" i="34"/>
  <c r="G5" i="34"/>
  <c r="F5" i="34"/>
  <c r="C5" i="34"/>
  <c r="F6" i="33" l="1"/>
  <c r="G6" i="33"/>
  <c r="F7" i="33"/>
  <c r="G7" i="33"/>
  <c r="F8" i="33"/>
  <c r="G8" i="33"/>
  <c r="F9" i="33"/>
  <c r="G9" i="33"/>
  <c r="F10" i="33"/>
  <c r="G10" i="33"/>
  <c r="F11" i="33"/>
  <c r="G11" i="33"/>
  <c r="F12" i="33"/>
  <c r="G12" i="33"/>
  <c r="F13" i="33"/>
  <c r="G13" i="33"/>
  <c r="F14" i="33"/>
  <c r="G14" i="33"/>
  <c r="F15" i="33"/>
  <c r="G15" i="33"/>
  <c r="F16" i="33"/>
  <c r="G16" i="33"/>
  <c r="F17" i="33"/>
  <c r="G17" i="33"/>
  <c r="F18" i="33"/>
  <c r="G18" i="33"/>
  <c r="F19" i="33"/>
  <c r="G19" i="33"/>
  <c r="F20" i="33"/>
  <c r="G20" i="33"/>
  <c r="F21" i="33"/>
  <c r="G21" i="33"/>
  <c r="F22" i="33"/>
  <c r="G22" i="33"/>
  <c r="F23" i="33"/>
  <c r="G23" i="33"/>
  <c r="F24" i="33"/>
  <c r="G24" i="33"/>
  <c r="F25" i="33"/>
  <c r="G25" i="33"/>
  <c r="F26" i="33"/>
  <c r="G26" i="33"/>
  <c r="F27" i="33"/>
  <c r="G27" i="33"/>
  <c r="F28" i="33"/>
  <c r="G28" i="33"/>
  <c r="F29" i="33"/>
  <c r="G29" i="33"/>
  <c r="F30" i="33"/>
  <c r="G30" i="33"/>
  <c r="F31" i="33"/>
  <c r="G31" i="33"/>
  <c r="F32" i="33"/>
  <c r="G32" i="33"/>
  <c r="F33" i="33"/>
  <c r="G33" i="33"/>
  <c r="F34" i="33"/>
  <c r="G34" i="33"/>
  <c r="F35" i="33"/>
  <c r="G35" i="33"/>
  <c r="F36" i="33"/>
  <c r="G36" i="33"/>
  <c r="F37" i="33"/>
  <c r="G37" i="33"/>
  <c r="F38" i="33"/>
  <c r="G38" i="33"/>
  <c r="F39" i="33"/>
  <c r="G39" i="33"/>
  <c r="F40" i="33"/>
  <c r="G40" i="33"/>
  <c r="F41" i="33"/>
  <c r="G41" i="33"/>
  <c r="F42" i="33"/>
  <c r="G42" i="33"/>
  <c r="F43" i="33"/>
  <c r="G43" i="33"/>
  <c r="F44" i="33"/>
  <c r="G44" i="33"/>
  <c r="F45" i="33"/>
  <c r="G45" i="33"/>
  <c r="F46" i="33"/>
  <c r="G46" i="33"/>
  <c r="F47" i="33"/>
  <c r="G47" i="33"/>
  <c r="F48" i="33"/>
  <c r="G48" i="33"/>
  <c r="F49" i="33"/>
  <c r="G49" i="33"/>
  <c r="F50" i="33"/>
  <c r="G50" i="33"/>
  <c r="F51" i="33"/>
  <c r="G51" i="33"/>
  <c r="F52" i="33"/>
  <c r="G52" i="33"/>
  <c r="F53" i="33"/>
  <c r="G53" i="33"/>
  <c r="F54" i="33"/>
  <c r="G54" i="33"/>
  <c r="G5" i="33"/>
  <c r="F5" i="33"/>
  <c r="C54" i="33"/>
  <c r="C53" i="33"/>
  <c r="C52" i="33"/>
  <c r="C51" i="33"/>
  <c r="C50" i="33"/>
  <c r="C49" i="33"/>
  <c r="C48" i="33"/>
  <c r="C47" i="33"/>
  <c r="C46" i="33"/>
  <c r="C45" i="33"/>
  <c r="C44" i="33"/>
  <c r="C43" i="33"/>
  <c r="C42" i="33"/>
  <c r="C41" i="33"/>
  <c r="C40" i="33"/>
  <c r="C39" i="33"/>
  <c r="H38" i="33"/>
  <c r="C38" i="33"/>
  <c r="H37" i="33"/>
  <c r="C37" i="33"/>
  <c r="H36" i="33"/>
  <c r="C36" i="33"/>
  <c r="H35" i="33"/>
  <c r="C35" i="33"/>
  <c r="H34" i="33"/>
  <c r="C34" i="33"/>
  <c r="H33" i="33"/>
  <c r="C33" i="33"/>
  <c r="H32" i="33"/>
  <c r="C32" i="33"/>
  <c r="H31" i="33"/>
  <c r="C31" i="33"/>
  <c r="H30" i="33"/>
  <c r="C30" i="33"/>
  <c r="H29" i="33"/>
  <c r="C29" i="33"/>
  <c r="H28" i="33"/>
  <c r="C28" i="33"/>
  <c r="H27" i="33"/>
  <c r="C27" i="33"/>
  <c r="H26" i="33"/>
  <c r="C26" i="33"/>
  <c r="H25" i="33"/>
  <c r="C25" i="33"/>
  <c r="H24" i="33"/>
  <c r="C24" i="33"/>
  <c r="H23" i="33"/>
  <c r="C23" i="33"/>
  <c r="H22" i="33"/>
  <c r="C22" i="33"/>
  <c r="H21" i="33"/>
  <c r="C21" i="33"/>
  <c r="H20" i="33"/>
  <c r="C20" i="33"/>
  <c r="H19" i="33"/>
  <c r="C19" i="33"/>
  <c r="H18" i="33"/>
  <c r="C18" i="33"/>
  <c r="H17" i="33"/>
  <c r="C17" i="33"/>
  <c r="H16" i="33"/>
  <c r="C16" i="33"/>
  <c r="H15" i="33"/>
  <c r="C15" i="33"/>
  <c r="H14" i="33"/>
  <c r="C14" i="33"/>
  <c r="H13" i="33"/>
  <c r="C13" i="33"/>
  <c r="H12" i="33"/>
  <c r="C12" i="33"/>
  <c r="H11" i="33"/>
  <c r="C11" i="33"/>
  <c r="H10" i="33"/>
  <c r="C10" i="33"/>
  <c r="H9" i="33"/>
  <c r="C9" i="33"/>
  <c r="H8" i="33"/>
  <c r="C8" i="33"/>
  <c r="C7" i="33"/>
  <c r="C6" i="33"/>
  <c r="C5" i="33"/>
  <c r="F6" i="32" l="1"/>
  <c r="G6" i="32"/>
  <c r="F7" i="32"/>
  <c r="G7" i="32"/>
  <c r="F8" i="32"/>
  <c r="G8" i="32"/>
  <c r="F9" i="32"/>
  <c r="G9" i="32"/>
  <c r="F10" i="32"/>
  <c r="G10" i="32"/>
  <c r="F11" i="32"/>
  <c r="G11" i="32"/>
  <c r="F12" i="32"/>
  <c r="G12" i="32"/>
  <c r="F13" i="32"/>
  <c r="G13" i="32"/>
  <c r="F14" i="32"/>
  <c r="G14" i="32"/>
  <c r="F15" i="32"/>
  <c r="G15" i="32"/>
  <c r="F16" i="32"/>
  <c r="G16" i="32"/>
  <c r="F17" i="32"/>
  <c r="G17" i="32"/>
  <c r="F18" i="32"/>
  <c r="G18" i="32"/>
  <c r="F19" i="32"/>
  <c r="G19" i="32"/>
  <c r="F20" i="32"/>
  <c r="G20" i="32"/>
  <c r="F21" i="32"/>
  <c r="G21" i="32"/>
  <c r="F22" i="32"/>
  <c r="G22" i="32"/>
  <c r="F23" i="32"/>
  <c r="G23" i="32"/>
  <c r="F24" i="32"/>
  <c r="G24" i="32"/>
  <c r="F25" i="32"/>
  <c r="G25" i="32"/>
  <c r="F26" i="32"/>
  <c r="G26" i="32"/>
  <c r="F27" i="32"/>
  <c r="G27" i="32"/>
  <c r="F28" i="32"/>
  <c r="G28" i="32"/>
  <c r="F29" i="32"/>
  <c r="G29" i="32"/>
  <c r="F30" i="32"/>
  <c r="G30" i="32"/>
  <c r="F31" i="32"/>
  <c r="G31" i="32"/>
  <c r="F32" i="32"/>
  <c r="G32" i="32"/>
  <c r="F33" i="32"/>
  <c r="G33" i="32"/>
  <c r="F34" i="32"/>
  <c r="G34" i="32"/>
  <c r="F35" i="32"/>
  <c r="G35" i="32"/>
  <c r="F36" i="32"/>
  <c r="G36" i="32"/>
  <c r="F37" i="32"/>
  <c r="G37" i="32"/>
  <c r="F38" i="32"/>
  <c r="G38" i="32"/>
  <c r="F39" i="32"/>
  <c r="G39" i="32"/>
  <c r="F40" i="32"/>
  <c r="G40" i="32"/>
  <c r="F41" i="32"/>
  <c r="G41" i="32"/>
  <c r="F42" i="32"/>
  <c r="G42" i="32"/>
  <c r="F43" i="32"/>
  <c r="G43" i="32"/>
  <c r="F44" i="32"/>
  <c r="G44" i="32"/>
  <c r="F45" i="32"/>
  <c r="G45" i="32"/>
  <c r="F46" i="32"/>
  <c r="G46" i="32"/>
  <c r="F47" i="32"/>
  <c r="G47" i="32"/>
  <c r="F48" i="32"/>
  <c r="G48" i="32"/>
  <c r="F49" i="32"/>
  <c r="G49" i="32"/>
  <c r="F50" i="32"/>
  <c r="G50" i="32"/>
  <c r="F51" i="32"/>
  <c r="G51" i="32"/>
  <c r="F52" i="32"/>
  <c r="G52" i="32"/>
  <c r="F53" i="32"/>
  <c r="G53" i="32"/>
  <c r="F54" i="32"/>
  <c r="G54" i="32"/>
  <c r="G5" i="32"/>
  <c r="F5" i="32"/>
  <c r="C54" i="32"/>
  <c r="C53" i="32"/>
  <c r="C52" i="32"/>
  <c r="C51" i="32"/>
  <c r="C50" i="32"/>
  <c r="C49" i="32"/>
  <c r="C48" i="32"/>
  <c r="C47" i="32"/>
  <c r="C46" i="32"/>
  <c r="C45" i="32"/>
  <c r="C44" i="32"/>
  <c r="C43" i="32"/>
  <c r="C42" i="32"/>
  <c r="C41" i="32"/>
  <c r="C40" i="32"/>
  <c r="C39" i="32"/>
  <c r="H38" i="32"/>
  <c r="C38" i="32"/>
  <c r="H37" i="32"/>
  <c r="C37" i="32"/>
  <c r="H36" i="32"/>
  <c r="C36" i="32"/>
  <c r="H35" i="32"/>
  <c r="C35" i="32"/>
  <c r="H34" i="32"/>
  <c r="C34" i="32"/>
  <c r="H33" i="32"/>
  <c r="C33" i="32"/>
  <c r="H32" i="32"/>
  <c r="C32" i="32"/>
  <c r="H31" i="32"/>
  <c r="C31" i="32"/>
  <c r="H30" i="32"/>
  <c r="C30" i="32"/>
  <c r="H29" i="32"/>
  <c r="C29" i="32"/>
  <c r="H28" i="32"/>
  <c r="C28" i="32"/>
  <c r="H27" i="32"/>
  <c r="C27" i="32"/>
  <c r="H26" i="32"/>
  <c r="C26" i="32"/>
  <c r="H25" i="32"/>
  <c r="C25" i="32"/>
  <c r="H24" i="32"/>
  <c r="C24" i="32"/>
  <c r="H23" i="32"/>
  <c r="C23" i="32"/>
  <c r="H22" i="32"/>
  <c r="C22" i="32"/>
  <c r="H21" i="32"/>
  <c r="C21" i="32"/>
  <c r="H20" i="32"/>
  <c r="C20" i="32"/>
  <c r="H19" i="32"/>
  <c r="C19" i="32"/>
  <c r="H18" i="32"/>
  <c r="C18" i="32"/>
  <c r="H17" i="32"/>
  <c r="C17" i="32"/>
  <c r="H16" i="32"/>
  <c r="C16" i="32"/>
  <c r="H15" i="32"/>
  <c r="C15" i="32"/>
  <c r="H14" i="32"/>
  <c r="C14" i="32"/>
  <c r="H13" i="32"/>
  <c r="C13" i="32"/>
  <c r="H12" i="32"/>
  <c r="C12" i="32"/>
  <c r="H11" i="32"/>
  <c r="C11" i="32"/>
  <c r="H10" i="32"/>
  <c r="C10" i="32"/>
  <c r="H9" i="32"/>
  <c r="C9" i="32"/>
  <c r="H8" i="32"/>
  <c r="C8" i="32"/>
  <c r="C7" i="32"/>
  <c r="C6" i="32"/>
  <c r="C5" i="32"/>
</calcChain>
</file>

<file path=xl/sharedStrings.xml><?xml version="1.0" encoding="utf-8"?>
<sst xmlns="http://schemas.openxmlformats.org/spreadsheetml/2006/main" count="819" uniqueCount="139">
  <si>
    <t>社 会 保 険 料 月 額 早 見 表 （折 半 額 ）</t>
  </si>
  <si>
    <t>等級</t>
  </si>
  <si>
    <t>標準報酬</t>
  </si>
  <si>
    <t>報　酬　額</t>
  </si>
  <si>
    <t>健康保険料</t>
  </si>
  <si>
    <t>介護保険料</t>
  </si>
  <si>
    <t>厚生年金保険料</t>
  </si>
  <si>
    <t>月 額</t>
  </si>
  <si>
    <t>日 額</t>
  </si>
  <si>
    <t>以上　　　　　　　　　　　　　　未満</t>
  </si>
  <si>
    <t>1</t>
  </si>
  <si>
    <t xml:space="preserve">           ～   63,000</t>
  </si>
  <si>
    <t>2</t>
  </si>
  <si>
    <t xml:space="preserve">  63,000～   73,000</t>
  </si>
  <si>
    <t>3</t>
  </si>
  <si>
    <t xml:space="preserve">  73,000～   83,000</t>
  </si>
  <si>
    <t>4</t>
  </si>
  <si>
    <t xml:space="preserve">  83,000～   93,000</t>
  </si>
  <si>
    <t>5</t>
  </si>
  <si>
    <r>
      <t xml:space="preserve"> </t>
    </r>
    <r>
      <rPr>
        <sz val="11"/>
        <color indexed="8"/>
        <rFont val="ＭＳ Ｐ明朝"/>
        <family val="1"/>
        <charset val="128"/>
      </rPr>
      <t>93,000～  101,000</t>
    </r>
  </si>
  <si>
    <t>6</t>
  </si>
  <si>
    <t>101,000～  107,000</t>
  </si>
  <si>
    <t>7</t>
  </si>
  <si>
    <t>107,000～  114,000</t>
  </si>
  <si>
    <t>8</t>
  </si>
  <si>
    <t>114,000～  122,000</t>
  </si>
  <si>
    <t>9</t>
  </si>
  <si>
    <t>122,000～  130,000</t>
  </si>
  <si>
    <t>10</t>
  </si>
  <si>
    <t>130,000～  138,000</t>
  </si>
  <si>
    <t>11</t>
  </si>
  <si>
    <t>138,000～  146,000</t>
  </si>
  <si>
    <t>12</t>
  </si>
  <si>
    <t>146,000～  155,000</t>
  </si>
  <si>
    <t>13</t>
  </si>
  <si>
    <t>155,000～  165,000</t>
  </si>
  <si>
    <t>14</t>
  </si>
  <si>
    <t>165,000～  175,000</t>
  </si>
  <si>
    <t>15</t>
  </si>
  <si>
    <t>175,000～  185,000</t>
  </si>
  <si>
    <t>16</t>
  </si>
  <si>
    <t>185,000～  195,000</t>
  </si>
  <si>
    <t>17</t>
  </si>
  <si>
    <t>195,000～  210,000</t>
  </si>
  <si>
    <t>18</t>
  </si>
  <si>
    <t>210,000～  230,000</t>
  </si>
  <si>
    <t>19</t>
  </si>
  <si>
    <t>230,000～  250,000</t>
  </si>
  <si>
    <t>20</t>
  </si>
  <si>
    <t>250,000～  270,000</t>
  </si>
  <si>
    <t>21</t>
  </si>
  <si>
    <t>270,000～  290,000</t>
  </si>
  <si>
    <t>22</t>
  </si>
  <si>
    <t>290,000～  310,000</t>
  </si>
  <si>
    <t>23</t>
  </si>
  <si>
    <t>310,000～  330,000</t>
  </si>
  <si>
    <t>24</t>
  </si>
  <si>
    <t>330,000～  350,000</t>
  </si>
  <si>
    <t>25</t>
  </si>
  <si>
    <t>350,000～  370,000</t>
  </si>
  <si>
    <t>26</t>
  </si>
  <si>
    <t>370,000～  395,000</t>
  </si>
  <si>
    <t>27</t>
  </si>
  <si>
    <t>395,000～  425,000</t>
  </si>
  <si>
    <t>28</t>
  </si>
  <si>
    <t>425,000～  455,000</t>
  </si>
  <si>
    <t>29</t>
  </si>
  <si>
    <t>455,000～  485,000</t>
  </si>
  <si>
    <t>30</t>
  </si>
  <si>
    <t>485,000～  515,000</t>
  </si>
  <si>
    <t>31</t>
  </si>
  <si>
    <t>515,000～  545,000</t>
  </si>
  <si>
    <t>32</t>
  </si>
  <si>
    <t>545,000～  575,000</t>
  </si>
  <si>
    <t>33</t>
  </si>
  <si>
    <t>575,000～  605,000</t>
  </si>
  <si>
    <t>34</t>
  </si>
  <si>
    <t>605,000～  635,000</t>
  </si>
  <si>
    <t>35</t>
  </si>
  <si>
    <t>635,000～  665,000</t>
  </si>
  <si>
    <t>36</t>
  </si>
  <si>
    <t>665,000～  695,000</t>
  </si>
  <si>
    <t>37</t>
  </si>
  <si>
    <t>695,000～  730,000</t>
  </si>
  <si>
    <t>38</t>
  </si>
  <si>
    <t>730,000～  770,000</t>
  </si>
  <si>
    <t>39</t>
  </si>
  <si>
    <t>770,000～  810,000</t>
  </si>
  <si>
    <t>40</t>
  </si>
  <si>
    <t>810,000～  855,000</t>
  </si>
  <si>
    <t>41</t>
  </si>
  <si>
    <t>855,000～  905,000</t>
  </si>
  <si>
    <t>42</t>
  </si>
  <si>
    <t>905,000～  955,000</t>
  </si>
  <si>
    <t>43</t>
  </si>
  <si>
    <t>955,000～1,005,000</t>
  </si>
  <si>
    <t>44</t>
  </si>
  <si>
    <t>1,005,000～1,055,000</t>
  </si>
  <si>
    <t>45</t>
  </si>
  <si>
    <t>46</t>
  </si>
  <si>
    <t>1,115,000～1,175,000</t>
  </si>
  <si>
    <t>47</t>
  </si>
  <si>
    <t>(注)　賞与の保険料は、総支給額の1,000円未満を切り捨てた額にそれぞれの保険料率を乗じて計算します。</t>
  </si>
  <si>
    <t>（適用：岩手県　一般事業所）</t>
    <rPh sb="1" eb="3">
      <t>テキヨウ</t>
    </rPh>
    <rPh sb="4" eb="7">
      <t>イワテケン</t>
    </rPh>
    <rPh sb="8" eb="10">
      <t>イッパン</t>
    </rPh>
    <rPh sb="10" eb="13">
      <t>ジギョウショ</t>
    </rPh>
    <phoneticPr fontId="10"/>
  </si>
  <si>
    <t>48</t>
  </si>
  <si>
    <t>49</t>
  </si>
  <si>
    <t>50</t>
  </si>
  <si>
    <t>1,175,000～1,235,000</t>
    <phoneticPr fontId="10"/>
  </si>
  <si>
    <t>1,235,000～1,295,000</t>
    <phoneticPr fontId="10"/>
  </si>
  <si>
    <t>1,295,000～1,355,000</t>
    <phoneticPr fontId="10"/>
  </si>
  <si>
    <t xml:space="preserve">   1,355,000～</t>
    <phoneticPr fontId="10"/>
  </si>
  <si>
    <t>1,055,000～1,115,000</t>
    <phoneticPr fontId="10"/>
  </si>
  <si>
    <t>(183 /2 = 91.5)</t>
    <phoneticPr fontId="10"/>
  </si>
  <si>
    <r>
      <t>改正　</t>
    </r>
    <r>
      <rPr>
        <b/>
        <sz val="11"/>
        <color rgb="FFFF0000"/>
        <rFont val="ＭＳ Ｐ明朝"/>
        <family val="1"/>
        <charset val="128"/>
      </rPr>
      <t>健保:H3１.3.1　介護:H3１.3.1</t>
    </r>
    <r>
      <rPr>
        <sz val="11"/>
        <rFont val="ＭＳ Ｐ明朝"/>
        <family val="1"/>
        <charset val="128"/>
      </rPr>
      <t xml:space="preserve">　厚年:H29.9.1 </t>
    </r>
    <phoneticPr fontId="10"/>
  </si>
  <si>
    <t>(98.0 /2 = 49.0)</t>
    <phoneticPr fontId="10"/>
  </si>
  <si>
    <t>(17.3 /2 =8.65)</t>
    <phoneticPr fontId="10"/>
  </si>
  <si>
    <t>（本人負担分の料率は、健康保険：1,000分の49.0　介護保険：1,000分の8.65　厚生年金：1.000分の91.5　端数は原則五捨六入。）</t>
    <phoneticPr fontId="10"/>
  </si>
  <si>
    <r>
      <t>改正　</t>
    </r>
    <r>
      <rPr>
        <b/>
        <sz val="11"/>
        <color rgb="FFFF0000"/>
        <rFont val="ＭＳ Ｐ明朝"/>
        <family val="1"/>
        <charset val="128"/>
      </rPr>
      <t>健保:R2.3.1　介護:R2.3.1</t>
    </r>
    <r>
      <rPr>
        <sz val="11"/>
        <rFont val="ＭＳ Ｐ明朝"/>
        <family val="1"/>
        <charset val="128"/>
      </rPr>
      <t xml:space="preserve">　厚年:H29.9.1 </t>
    </r>
    <phoneticPr fontId="10"/>
  </si>
  <si>
    <t>(97.7 /2 = 48.85)</t>
    <phoneticPr fontId="10"/>
  </si>
  <si>
    <t>(17.9 /2 =8.95)</t>
    <phoneticPr fontId="10"/>
  </si>
  <si>
    <t>（本人負担分の料率は、健康保険：1,000分の48.85　介護保険：1,000分の8.95　厚生年金：1.000分の91.5　端数は原則五捨六入。）</t>
    <phoneticPr fontId="10"/>
  </si>
  <si>
    <t>社 会 保 険 料 月 額 早 見 表 （折 半 額 ）</t>
    <phoneticPr fontId="10"/>
  </si>
  <si>
    <r>
      <t>改正　健保:R2.3.1　介護:R2.3.1　</t>
    </r>
    <r>
      <rPr>
        <b/>
        <sz val="11"/>
        <color rgb="FFC00000"/>
        <rFont val="ＭＳ Ｐ明朝"/>
        <family val="1"/>
        <charset val="128"/>
      </rPr>
      <t xml:space="preserve">厚年:R2.9.1 </t>
    </r>
    <phoneticPr fontId="10"/>
  </si>
  <si>
    <r>
      <t>改正　</t>
    </r>
    <r>
      <rPr>
        <b/>
        <sz val="11"/>
        <color rgb="FFFF0000"/>
        <rFont val="ＭＳ Ｐ明朝"/>
        <family val="1"/>
        <charset val="128"/>
      </rPr>
      <t>健保:R3.3.1　介護:R3.3.1</t>
    </r>
    <r>
      <rPr>
        <sz val="11"/>
        <rFont val="ＭＳ Ｐ明朝"/>
        <family val="1"/>
        <charset val="128"/>
      </rPr>
      <t>　厚年:R2.9.1</t>
    </r>
    <r>
      <rPr>
        <b/>
        <sz val="11"/>
        <rFont val="ＭＳ Ｐ明朝"/>
        <family val="1"/>
        <charset val="128"/>
      </rPr>
      <t xml:space="preserve"> </t>
    </r>
    <phoneticPr fontId="10"/>
  </si>
  <si>
    <t>(97.4 /2 = 48.7)</t>
    <phoneticPr fontId="10"/>
  </si>
  <si>
    <t>(18.0 /2 =9.0)</t>
    <phoneticPr fontId="10"/>
  </si>
  <si>
    <t>（本人負担分の料率は、健康保険：1,000分の48.7　介護保険：1,000分の9.0　厚生年金：1.000分の91.5　端数は原則五捨六入。）</t>
    <phoneticPr fontId="10"/>
  </si>
  <si>
    <r>
      <t>改正　</t>
    </r>
    <r>
      <rPr>
        <b/>
        <sz val="11"/>
        <color rgb="FFFF0000"/>
        <rFont val="ＭＳ Ｐ明朝"/>
        <family val="1"/>
        <charset val="128"/>
      </rPr>
      <t>健保:R4.3.1　介護:R4.3.1</t>
    </r>
    <r>
      <rPr>
        <sz val="11"/>
        <rFont val="ＭＳ Ｐ明朝"/>
        <family val="1"/>
        <charset val="128"/>
      </rPr>
      <t>　厚年:R2.9.1</t>
    </r>
    <r>
      <rPr>
        <b/>
        <sz val="11"/>
        <rFont val="ＭＳ Ｐ明朝"/>
        <family val="1"/>
        <charset val="128"/>
      </rPr>
      <t xml:space="preserve"> </t>
    </r>
    <phoneticPr fontId="10"/>
  </si>
  <si>
    <t>(99.1 /2 = 49.55)</t>
    <phoneticPr fontId="10"/>
  </si>
  <si>
    <t>(16.4 /2 =8.2)</t>
    <phoneticPr fontId="10"/>
  </si>
  <si>
    <t>（本人負担分の料率は、健康保険：1,000分の49.55　介護保険：1,000分の8.2　厚生年金：1.000分の91.5　端数は原則五捨六入。）</t>
    <phoneticPr fontId="10"/>
  </si>
  <si>
    <t>(97.7/2 = 48.85)</t>
    <phoneticPr fontId="10"/>
  </si>
  <si>
    <t>(18.2/2 =9.1)</t>
    <phoneticPr fontId="10"/>
  </si>
  <si>
    <r>
      <t>改正　</t>
    </r>
    <r>
      <rPr>
        <b/>
        <sz val="11"/>
        <color rgb="FFFF0000"/>
        <rFont val="ＭＳ Ｐ明朝"/>
        <family val="1"/>
        <charset val="128"/>
      </rPr>
      <t>健保:R5.3.1　介護:R5.3.1</t>
    </r>
    <r>
      <rPr>
        <sz val="11"/>
        <rFont val="ＭＳ Ｐ明朝"/>
        <family val="1"/>
        <charset val="128"/>
      </rPr>
      <t>　厚年:R2.9.1</t>
    </r>
    <r>
      <rPr>
        <b/>
        <sz val="11"/>
        <rFont val="ＭＳ Ｐ明朝"/>
        <family val="1"/>
        <charset val="128"/>
      </rPr>
      <t xml:space="preserve"> </t>
    </r>
    <phoneticPr fontId="10"/>
  </si>
  <si>
    <t>（本人負担分の料率は、健康保険：1,000分の48.85　介護保険：1,000分の9.1　厚生年金：1.000分の91.5　端数は原則五捨六入。）</t>
    <phoneticPr fontId="10"/>
  </si>
  <si>
    <t>(96.3/2 = 48.15)</t>
    <phoneticPr fontId="10"/>
  </si>
  <si>
    <t>(16.0/2 =8.0)</t>
    <phoneticPr fontId="10"/>
  </si>
  <si>
    <r>
      <t>改正　</t>
    </r>
    <r>
      <rPr>
        <b/>
        <sz val="11"/>
        <color rgb="FFFF0000"/>
        <rFont val="ＭＳ Ｐ明朝"/>
        <family val="1"/>
        <charset val="128"/>
      </rPr>
      <t>健保:R6.3.1　介護:R6.3.1</t>
    </r>
    <r>
      <rPr>
        <sz val="11"/>
        <rFont val="ＭＳ Ｐ明朝"/>
        <family val="1"/>
        <charset val="128"/>
      </rPr>
      <t>　厚年:R2.9.1</t>
    </r>
    <r>
      <rPr>
        <b/>
        <sz val="11"/>
        <rFont val="ＭＳ Ｐ明朝"/>
        <family val="1"/>
        <charset val="128"/>
      </rPr>
      <t xml:space="preserve"> </t>
    </r>
    <phoneticPr fontId="10"/>
  </si>
  <si>
    <t>（本人負担分の料率は、健康保険：1,000分の48.15　介護保険：1,000分の8　厚生年金：1.000分の91.5　端数は原則五捨六入。）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</si>
</sst>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_ "/>
  </numFmts>
  <fonts count="15" x14ac:knownFonts="1"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color rgb="FFC00000"/>
      <name val="ＭＳ Ｐ明朝"/>
      <family val="1"/>
      <charset val="128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41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8" tint="0.59999389629810485"/>
        <bgColor indexed="41"/>
      </patternFill>
    </fill>
    <fill>
      <patternFill patternType="solid">
        <fgColor theme="9" tint="0.79998168889431442"/>
        <bgColor indexed="41"/>
      </patternFill>
    </fill>
    <fill>
      <patternFill patternType="solid">
        <fgColor theme="8" tint="0.59999389629810485"/>
        <bgColor indexed="15"/>
      </patternFill>
    </fill>
    <fill>
      <patternFill patternType="solid">
        <fgColor theme="9" tint="0.79998168889431442"/>
        <bgColor indexed="15"/>
      </patternFill>
    </fill>
    <fill>
      <patternFill patternType="solid">
        <fgColor theme="6" tint="0.59999389629810485"/>
        <bgColor indexed="15"/>
      </patternFill>
    </fill>
    <fill>
      <patternFill patternType="solid">
        <fgColor theme="4" tint="0.79998168889431442"/>
        <bgColor indexed="15"/>
      </patternFill>
    </fill>
    <fill>
      <patternFill patternType="solid">
        <fgColor theme="6" tint="0.79998168889431442"/>
        <bgColor indexed="15"/>
      </patternFill>
    </fill>
    <fill>
      <patternFill patternType="solid">
        <fgColor theme="6" tint="0.79998168889431442"/>
        <bgColor indexed="41"/>
      </patternFill>
    </fill>
    <fill>
      <patternFill patternType="solid">
        <fgColor theme="9" tint="0.59999389629810485"/>
        <bgColor indexed="15"/>
      </patternFill>
    </fill>
    <fill>
      <patternFill patternType="solid">
        <fgColor theme="9" tint="0.59999389629810485"/>
        <bgColor indexed="41"/>
      </patternFill>
    </fill>
  </fills>
  <borders count="2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285">
    <xf numFmtId="0" fontId="0" fillId="0" borderId="0" xfId="0"/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right" vertical="center"/>
    </xf>
    <xf numFmtId="49" fontId="8" fillId="2" borderId="6" xfId="0" applyNumberFormat="1" applyFont="1" applyFill="1" applyBorder="1" applyAlignment="1">
      <alignment horizontal="right" vertical="center" wrapText="1"/>
    </xf>
    <xf numFmtId="49" fontId="8" fillId="2" borderId="1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vertical="center"/>
    </xf>
    <xf numFmtId="177" fontId="8" fillId="2" borderId="1" xfId="0" applyNumberFormat="1" applyFont="1" applyFill="1" applyBorder="1" applyAlignment="1">
      <alignment vertical="center"/>
    </xf>
    <xf numFmtId="177" fontId="2" fillId="2" borderId="5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177" fontId="2" fillId="2" borderId="17" xfId="0" applyNumberFormat="1" applyFont="1" applyFill="1" applyBorder="1" applyAlignment="1">
      <alignment horizontal="right" vertical="center"/>
    </xf>
    <xf numFmtId="0" fontId="9" fillId="2" borderId="12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center" vertical="center" wrapText="1"/>
    </xf>
    <xf numFmtId="177" fontId="2" fillId="2" borderId="9" xfId="0" applyNumberFormat="1" applyFont="1" applyFill="1" applyBorder="1" applyAlignment="1">
      <alignment horizontal="right" vertical="center"/>
    </xf>
    <xf numFmtId="177" fontId="2" fillId="2" borderId="17" xfId="0" applyNumberFormat="1" applyFont="1" applyFill="1" applyBorder="1" applyAlignment="1">
      <alignment horizontal="right" vertical="top"/>
    </xf>
    <xf numFmtId="0" fontId="2" fillId="2" borderId="11" xfId="0" applyFont="1" applyFill="1" applyBorder="1" applyAlignment="1">
      <alignment horizontal="left" vertical="center" wrapText="1"/>
    </xf>
    <xf numFmtId="49" fontId="8" fillId="2" borderId="13" xfId="0" applyNumberFormat="1" applyFont="1" applyFill="1" applyBorder="1" applyAlignment="1">
      <alignment horizontal="center" vertical="center" wrapText="1"/>
    </xf>
    <xf numFmtId="176" fontId="2" fillId="2" borderId="14" xfId="0" applyNumberFormat="1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177" fontId="2" fillId="2" borderId="14" xfId="0" applyNumberFormat="1" applyFont="1" applyFill="1" applyBorder="1" applyAlignment="1">
      <alignment vertical="center"/>
    </xf>
    <xf numFmtId="177" fontId="8" fillId="2" borderId="14" xfId="0" applyNumberFormat="1" applyFont="1" applyFill="1" applyBorder="1" applyAlignment="1">
      <alignment vertical="center"/>
    </xf>
    <xf numFmtId="49" fontId="3" fillId="3" borderId="2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5" fillId="3" borderId="6" xfId="0" applyNumberFormat="1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49" fontId="6" fillId="3" borderId="8" xfId="0" applyNumberFormat="1" applyFont="1" applyFill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horizontal="center" vertical="center" wrapText="1"/>
    </xf>
    <xf numFmtId="49" fontId="6" fillId="3" borderId="9" xfId="0" applyNumberFormat="1" applyFont="1" applyFill="1" applyBorder="1" applyAlignment="1">
      <alignment horizontal="center" vertical="center" wrapText="1"/>
    </xf>
    <xf numFmtId="49" fontId="8" fillId="3" borderId="10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right" vertical="center"/>
    </xf>
    <xf numFmtId="49" fontId="8" fillId="3" borderId="6" xfId="0" applyNumberFormat="1" applyFont="1" applyFill="1" applyBorder="1" applyAlignment="1">
      <alignment horizontal="right" vertical="center" wrapText="1"/>
    </xf>
    <xf numFmtId="49" fontId="8" fillId="3" borderId="11" xfId="0" applyNumberFormat="1" applyFont="1" applyFill="1" applyBorder="1" applyAlignment="1">
      <alignment horizontal="center" vertical="center" wrapText="1"/>
    </xf>
    <xf numFmtId="177" fontId="2" fillId="3" borderId="1" xfId="0" applyNumberFormat="1" applyFont="1" applyFill="1" applyBorder="1" applyAlignment="1">
      <alignment vertical="center"/>
    </xf>
    <xf numFmtId="177" fontId="8" fillId="3" borderId="1" xfId="0" applyNumberFormat="1" applyFont="1" applyFill="1" applyBorder="1" applyAlignment="1">
      <alignment vertical="center"/>
    </xf>
    <xf numFmtId="177" fontId="2" fillId="3" borderId="5" xfId="0" applyNumberFormat="1" applyFont="1" applyFill="1" applyBorder="1" applyAlignment="1">
      <alignment horizontal="right" vertical="center"/>
    </xf>
    <xf numFmtId="0" fontId="2" fillId="3" borderId="12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center" vertical="center" wrapText="1"/>
    </xf>
    <xf numFmtId="177" fontId="2" fillId="3" borderId="17" xfId="0" applyNumberFormat="1" applyFont="1" applyFill="1" applyBorder="1" applyAlignment="1">
      <alignment horizontal="right" vertical="center"/>
    </xf>
    <xf numFmtId="0" fontId="9" fillId="3" borderId="12" xfId="0" applyFont="1" applyFill="1" applyBorder="1" applyAlignment="1">
      <alignment horizontal="right" vertical="center" wrapText="1"/>
    </xf>
    <xf numFmtId="0" fontId="9" fillId="3" borderId="11" xfId="0" applyFont="1" applyFill="1" applyBorder="1" applyAlignment="1">
      <alignment horizontal="center" vertical="center" wrapText="1"/>
    </xf>
    <xf numFmtId="177" fontId="2" fillId="3" borderId="9" xfId="0" applyNumberFormat="1" applyFont="1" applyFill="1" applyBorder="1" applyAlignment="1">
      <alignment horizontal="right" vertical="center"/>
    </xf>
    <xf numFmtId="177" fontId="2" fillId="3" borderId="17" xfId="0" applyNumberFormat="1" applyFont="1" applyFill="1" applyBorder="1" applyAlignment="1">
      <alignment horizontal="right" vertical="top"/>
    </xf>
    <xf numFmtId="0" fontId="2" fillId="3" borderId="11" xfId="0" applyFont="1" applyFill="1" applyBorder="1" applyAlignment="1">
      <alignment horizontal="left" vertical="center" wrapText="1"/>
    </xf>
    <xf numFmtId="49" fontId="8" fillId="3" borderId="13" xfId="0" applyNumberFormat="1" applyFont="1" applyFill="1" applyBorder="1" applyAlignment="1">
      <alignment horizontal="center" vertical="center" wrapText="1"/>
    </xf>
    <xf numFmtId="176" fontId="2" fillId="3" borderId="14" xfId="0" applyNumberFormat="1" applyFont="1" applyFill="1" applyBorder="1" applyAlignment="1">
      <alignment horizontal="right" vertical="center"/>
    </xf>
    <xf numFmtId="0" fontId="2" fillId="3" borderId="15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177" fontId="2" fillId="3" borderId="14" xfId="0" applyNumberFormat="1" applyFont="1" applyFill="1" applyBorder="1" applyAlignment="1">
      <alignment vertical="center"/>
    </xf>
    <xf numFmtId="177" fontId="8" fillId="3" borderId="14" xfId="0" applyNumberFormat="1" applyFont="1" applyFill="1" applyBorder="1" applyAlignment="1">
      <alignment vertical="center"/>
    </xf>
    <xf numFmtId="49" fontId="3" fillId="4" borderId="2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49" fontId="5" fillId="4" borderId="6" xfId="0" applyNumberFormat="1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49" fontId="6" fillId="4" borderId="8" xfId="0" applyNumberFormat="1" applyFont="1" applyFill="1" applyBorder="1" applyAlignment="1">
      <alignment horizontal="center" vertical="center" wrapText="1"/>
    </xf>
    <xf numFmtId="49" fontId="7" fillId="4" borderId="8" xfId="0" applyNumberFormat="1" applyFont="1" applyFill="1" applyBorder="1" applyAlignment="1">
      <alignment horizontal="center" vertical="center" wrapText="1"/>
    </xf>
    <xf numFmtId="49" fontId="6" fillId="4" borderId="9" xfId="0" applyNumberFormat="1" applyFont="1" applyFill="1" applyBorder="1" applyAlignment="1">
      <alignment horizontal="center" vertical="center" wrapText="1"/>
    </xf>
    <xf numFmtId="49" fontId="8" fillId="4" borderId="10" xfId="0" applyNumberFormat="1" applyFont="1" applyFill="1" applyBorder="1" applyAlignment="1">
      <alignment horizontal="center" vertical="center" wrapText="1"/>
    </xf>
    <xf numFmtId="176" fontId="2" fillId="4" borderId="1" xfId="0" applyNumberFormat="1" applyFont="1" applyFill="1" applyBorder="1" applyAlignment="1">
      <alignment horizontal="right" vertical="center"/>
    </xf>
    <xf numFmtId="49" fontId="8" fillId="4" borderId="6" xfId="0" applyNumberFormat="1" applyFont="1" applyFill="1" applyBorder="1" applyAlignment="1">
      <alignment horizontal="right" vertical="center" wrapText="1"/>
    </xf>
    <xf numFmtId="49" fontId="8" fillId="4" borderId="11" xfId="0" applyNumberFormat="1" applyFont="1" applyFill="1" applyBorder="1" applyAlignment="1">
      <alignment horizontal="center" vertical="center" wrapText="1"/>
    </xf>
    <xf numFmtId="177" fontId="2" fillId="4" borderId="1" xfId="0" applyNumberFormat="1" applyFont="1" applyFill="1" applyBorder="1" applyAlignment="1">
      <alignment vertical="center"/>
    </xf>
    <xf numFmtId="177" fontId="8" fillId="4" borderId="1" xfId="0" applyNumberFormat="1" applyFont="1" applyFill="1" applyBorder="1" applyAlignment="1">
      <alignment vertical="center"/>
    </xf>
    <xf numFmtId="177" fontId="2" fillId="4" borderId="5" xfId="0" applyNumberFormat="1" applyFont="1" applyFill="1" applyBorder="1" applyAlignment="1">
      <alignment horizontal="right" vertical="center"/>
    </xf>
    <xf numFmtId="0" fontId="2" fillId="4" borderId="12" xfId="0" applyFont="1" applyFill="1" applyBorder="1" applyAlignment="1">
      <alignment horizontal="right" vertical="center" wrapText="1"/>
    </xf>
    <xf numFmtId="0" fontId="2" fillId="4" borderId="11" xfId="0" applyFont="1" applyFill="1" applyBorder="1" applyAlignment="1">
      <alignment horizontal="center" vertical="center" wrapText="1"/>
    </xf>
    <xf numFmtId="177" fontId="2" fillId="4" borderId="17" xfId="0" applyNumberFormat="1" applyFont="1" applyFill="1" applyBorder="1" applyAlignment="1">
      <alignment horizontal="right" vertical="center"/>
    </xf>
    <xf numFmtId="0" fontId="9" fillId="4" borderId="12" xfId="0" applyFont="1" applyFill="1" applyBorder="1" applyAlignment="1">
      <alignment horizontal="right" vertical="center" wrapText="1"/>
    </xf>
    <xf numFmtId="0" fontId="9" fillId="4" borderId="11" xfId="0" applyFont="1" applyFill="1" applyBorder="1" applyAlignment="1">
      <alignment horizontal="center" vertical="center" wrapText="1"/>
    </xf>
    <xf numFmtId="177" fontId="2" fillId="4" borderId="9" xfId="0" applyNumberFormat="1" applyFont="1" applyFill="1" applyBorder="1" applyAlignment="1">
      <alignment horizontal="right" vertical="center"/>
    </xf>
    <xf numFmtId="177" fontId="2" fillId="4" borderId="17" xfId="0" applyNumberFormat="1" applyFont="1" applyFill="1" applyBorder="1" applyAlignment="1">
      <alignment horizontal="right" vertical="top"/>
    </xf>
    <xf numFmtId="0" fontId="2" fillId="4" borderId="11" xfId="0" applyFont="1" applyFill="1" applyBorder="1" applyAlignment="1">
      <alignment horizontal="left" vertical="center" wrapText="1"/>
    </xf>
    <xf numFmtId="49" fontId="8" fillId="4" borderId="13" xfId="0" applyNumberFormat="1" applyFont="1" applyFill="1" applyBorder="1" applyAlignment="1">
      <alignment horizontal="center" vertical="center" wrapText="1"/>
    </xf>
    <xf numFmtId="176" fontId="2" fillId="4" borderId="14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177" fontId="2" fillId="4" borderId="14" xfId="0" applyNumberFormat="1" applyFont="1" applyFill="1" applyBorder="1" applyAlignment="1">
      <alignment vertical="center"/>
    </xf>
    <xf numFmtId="177" fontId="8" fillId="4" borderId="14" xfId="0" applyNumberFormat="1" applyFont="1" applyFill="1" applyBorder="1" applyAlignment="1">
      <alignment vertical="center"/>
    </xf>
    <xf numFmtId="49" fontId="3" fillId="5" borderId="2" xfId="0" applyNumberFormat="1" applyFont="1" applyFill="1" applyBorder="1" applyAlignment="1">
      <alignment horizontal="center" vertical="center" wrapText="1"/>
    </xf>
    <xf numFmtId="49" fontId="3" fillId="5" borderId="3" xfId="0" applyNumberFormat="1" applyFont="1" applyFill="1" applyBorder="1" applyAlignment="1">
      <alignment horizontal="center" vertical="center" wrapText="1"/>
    </xf>
    <xf numFmtId="49" fontId="4" fillId="5" borderId="4" xfId="0" applyNumberFormat="1" applyFont="1" applyFill="1" applyBorder="1" applyAlignment="1">
      <alignment horizontal="center" vertical="center" wrapText="1"/>
    </xf>
    <xf numFmtId="49" fontId="3" fillId="5" borderId="4" xfId="0" applyNumberFormat="1" applyFont="1" applyFill="1" applyBorder="1" applyAlignment="1">
      <alignment horizontal="center" vertical="center" wrapText="1"/>
    </xf>
    <xf numFmtId="49" fontId="4" fillId="5" borderId="5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49" fontId="5" fillId="5" borderId="6" xfId="0" applyNumberFormat="1" applyFont="1" applyFill="1" applyBorder="1" applyAlignment="1">
      <alignment horizontal="center" vertical="center" wrapText="1"/>
    </xf>
    <xf numFmtId="49" fontId="5" fillId="5" borderId="7" xfId="0" applyNumberFormat="1" applyFont="1" applyFill="1" applyBorder="1" applyAlignment="1">
      <alignment horizontal="center" vertical="center" wrapText="1"/>
    </xf>
    <xf numFmtId="49" fontId="6" fillId="5" borderId="8" xfId="0" applyNumberFormat="1" applyFont="1" applyFill="1" applyBorder="1" applyAlignment="1">
      <alignment horizontal="center" vertical="center" wrapText="1"/>
    </xf>
    <xf numFmtId="49" fontId="7" fillId="5" borderId="8" xfId="0" applyNumberFormat="1" applyFont="1" applyFill="1" applyBorder="1" applyAlignment="1">
      <alignment horizontal="center" vertical="center" wrapText="1"/>
    </xf>
    <xf numFmtId="49" fontId="6" fillId="5" borderId="9" xfId="0" applyNumberFormat="1" applyFont="1" applyFill="1" applyBorder="1" applyAlignment="1">
      <alignment horizontal="center" vertical="center" wrapText="1"/>
    </xf>
    <xf numFmtId="49" fontId="8" fillId="5" borderId="10" xfId="0" applyNumberFormat="1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right" vertical="center"/>
    </xf>
    <xf numFmtId="49" fontId="8" fillId="5" borderId="6" xfId="0" applyNumberFormat="1" applyFont="1" applyFill="1" applyBorder="1" applyAlignment="1">
      <alignment horizontal="right" vertical="center" wrapText="1"/>
    </xf>
    <xf numFmtId="49" fontId="8" fillId="5" borderId="11" xfId="0" applyNumberFormat="1" applyFont="1" applyFill="1" applyBorder="1" applyAlignment="1">
      <alignment horizontal="center" vertical="center" wrapText="1"/>
    </xf>
    <xf numFmtId="177" fontId="2" fillId="5" borderId="1" xfId="0" applyNumberFormat="1" applyFont="1" applyFill="1" applyBorder="1" applyAlignment="1">
      <alignment vertical="center"/>
    </xf>
    <xf numFmtId="177" fontId="8" fillId="5" borderId="1" xfId="0" applyNumberFormat="1" applyFont="1" applyFill="1" applyBorder="1" applyAlignment="1">
      <alignment vertical="center"/>
    </xf>
    <xf numFmtId="177" fontId="2" fillId="5" borderId="5" xfId="0" applyNumberFormat="1" applyFont="1" applyFill="1" applyBorder="1" applyAlignment="1">
      <alignment horizontal="right" vertical="center"/>
    </xf>
    <xf numFmtId="0" fontId="2" fillId="5" borderId="12" xfId="0" applyFont="1" applyFill="1" applyBorder="1" applyAlignment="1">
      <alignment horizontal="right" vertical="center" wrapText="1"/>
    </xf>
    <xf numFmtId="0" fontId="2" fillId="5" borderId="11" xfId="0" applyFont="1" applyFill="1" applyBorder="1" applyAlignment="1">
      <alignment horizontal="center" vertical="center" wrapText="1"/>
    </xf>
    <xf numFmtId="177" fontId="2" fillId="5" borderId="17" xfId="0" applyNumberFormat="1" applyFont="1" applyFill="1" applyBorder="1" applyAlignment="1">
      <alignment horizontal="right" vertical="center"/>
    </xf>
    <xf numFmtId="0" fontId="9" fillId="5" borderId="12" xfId="0" applyFont="1" applyFill="1" applyBorder="1" applyAlignment="1">
      <alignment horizontal="right" vertical="center" wrapText="1"/>
    </xf>
    <xf numFmtId="0" fontId="9" fillId="5" borderId="11" xfId="0" applyFont="1" applyFill="1" applyBorder="1" applyAlignment="1">
      <alignment horizontal="center" vertical="center" wrapText="1"/>
    </xf>
    <xf numFmtId="177" fontId="2" fillId="5" borderId="9" xfId="0" applyNumberFormat="1" applyFont="1" applyFill="1" applyBorder="1" applyAlignment="1">
      <alignment horizontal="right" vertical="center"/>
    </xf>
    <xf numFmtId="177" fontId="2" fillId="5" borderId="17" xfId="0" applyNumberFormat="1" applyFont="1" applyFill="1" applyBorder="1" applyAlignment="1">
      <alignment horizontal="right" vertical="top"/>
    </xf>
    <xf numFmtId="0" fontId="2" fillId="5" borderId="11" xfId="0" applyFont="1" applyFill="1" applyBorder="1" applyAlignment="1">
      <alignment horizontal="left" vertical="center" wrapText="1"/>
    </xf>
    <xf numFmtId="49" fontId="8" fillId="5" borderId="13" xfId="0" applyNumberFormat="1" applyFont="1" applyFill="1" applyBorder="1" applyAlignment="1">
      <alignment horizontal="center" vertical="center" wrapText="1"/>
    </xf>
    <xf numFmtId="176" fontId="2" fillId="5" borderId="14" xfId="0" applyNumberFormat="1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left" vertical="center" wrapText="1"/>
    </xf>
    <xf numFmtId="0" fontId="2" fillId="5" borderId="16" xfId="0" applyFont="1" applyFill="1" applyBorder="1" applyAlignment="1">
      <alignment horizontal="left" vertical="center" wrapText="1"/>
    </xf>
    <xf numFmtId="177" fontId="2" fillId="5" borderId="14" xfId="0" applyNumberFormat="1" applyFont="1" applyFill="1" applyBorder="1" applyAlignment="1">
      <alignment vertical="center"/>
    </xf>
    <xf numFmtId="177" fontId="8" fillId="5" borderId="14" xfId="0" applyNumberFormat="1" applyFont="1" applyFill="1" applyBorder="1" applyAlignment="1">
      <alignment vertical="center"/>
    </xf>
    <xf numFmtId="0" fontId="2" fillId="4" borderId="3" xfId="0" applyFont="1" applyFill="1" applyBorder="1" applyAlignment="1">
      <alignment horizontal="left" vertical="center" wrapText="1"/>
    </xf>
    <xf numFmtId="49" fontId="8" fillId="4" borderId="19" xfId="0" applyNumberFormat="1" applyFont="1" applyFill="1" applyBorder="1" applyAlignment="1">
      <alignment horizontal="center" vertical="center" wrapText="1"/>
    </xf>
    <xf numFmtId="176" fontId="2" fillId="4" borderId="4" xfId="0" applyNumberFormat="1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right" vertical="center" wrapText="1"/>
    </xf>
    <xf numFmtId="49" fontId="8" fillId="4" borderId="20" xfId="0" applyNumberFormat="1" applyFont="1" applyFill="1" applyBorder="1" applyAlignment="1">
      <alignment horizontal="center" vertical="center" wrapText="1"/>
    </xf>
    <xf numFmtId="176" fontId="2" fillId="4" borderId="21" xfId="0" applyNumberFormat="1" applyFont="1" applyFill="1" applyBorder="1" applyAlignment="1">
      <alignment horizontal="right" vertical="center"/>
    </xf>
    <xf numFmtId="49" fontId="8" fillId="3" borderId="19" xfId="0" applyNumberFormat="1" applyFont="1" applyFill="1" applyBorder="1" applyAlignment="1">
      <alignment horizontal="center" vertical="center" wrapText="1"/>
    </xf>
    <xf numFmtId="176" fontId="2" fillId="3" borderId="4" xfId="0" applyNumberFormat="1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left" vertical="center" wrapText="1"/>
    </xf>
    <xf numFmtId="49" fontId="8" fillId="3" borderId="20" xfId="0" applyNumberFormat="1" applyFont="1" applyFill="1" applyBorder="1" applyAlignment="1">
      <alignment horizontal="center" vertical="center" wrapText="1"/>
    </xf>
    <xf numFmtId="176" fontId="2" fillId="3" borderId="21" xfId="0" applyNumberFormat="1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right" vertical="center" wrapText="1"/>
    </xf>
    <xf numFmtId="49" fontId="8" fillId="5" borderId="19" xfId="0" applyNumberFormat="1" applyFont="1" applyFill="1" applyBorder="1" applyAlignment="1">
      <alignment horizontal="center" vertical="center" wrapText="1"/>
    </xf>
    <xf numFmtId="176" fontId="2" fillId="5" borderId="4" xfId="0" applyNumberFormat="1" applyFont="1" applyFill="1" applyBorder="1" applyAlignment="1">
      <alignment horizontal="right" vertical="center"/>
    </xf>
    <xf numFmtId="0" fontId="2" fillId="5" borderId="3" xfId="0" applyFont="1" applyFill="1" applyBorder="1" applyAlignment="1">
      <alignment horizontal="left" vertical="center" wrapText="1"/>
    </xf>
    <xf numFmtId="49" fontId="8" fillId="5" borderId="20" xfId="0" applyNumberFormat="1" applyFont="1" applyFill="1" applyBorder="1" applyAlignment="1">
      <alignment horizontal="center" vertical="center" wrapText="1"/>
    </xf>
    <xf numFmtId="176" fontId="2" fillId="5" borderId="21" xfId="0" applyNumberFormat="1" applyFont="1" applyFill="1" applyBorder="1" applyAlignment="1">
      <alignment horizontal="right" vertical="center"/>
    </xf>
    <xf numFmtId="0" fontId="2" fillId="5" borderId="2" xfId="0" applyFont="1" applyFill="1" applyBorder="1" applyAlignment="1">
      <alignment horizontal="right" vertical="center" wrapText="1"/>
    </xf>
    <xf numFmtId="49" fontId="3" fillId="11" borderId="2" xfId="0" applyNumberFormat="1" applyFont="1" applyFill="1" applyBorder="1" applyAlignment="1">
      <alignment horizontal="center" vertical="center" wrapText="1"/>
    </xf>
    <xf numFmtId="49" fontId="3" fillId="11" borderId="3" xfId="0" applyNumberFormat="1" applyFont="1" applyFill="1" applyBorder="1" applyAlignment="1">
      <alignment horizontal="center" vertical="center" wrapText="1"/>
    </xf>
    <xf numFmtId="49" fontId="4" fillId="11" borderId="4" xfId="0" applyNumberFormat="1" applyFont="1" applyFill="1" applyBorder="1" applyAlignment="1">
      <alignment horizontal="center" vertical="center" wrapText="1"/>
    </xf>
    <xf numFmtId="49" fontId="3" fillId="11" borderId="4" xfId="0" applyNumberFormat="1" applyFont="1" applyFill="1" applyBorder="1" applyAlignment="1">
      <alignment horizontal="center" vertical="center" wrapText="1"/>
    </xf>
    <xf numFmtId="49" fontId="4" fillId="11" borderId="5" xfId="0" applyNumberFormat="1" applyFont="1" applyFill="1" applyBorder="1" applyAlignment="1">
      <alignment horizontal="center" vertical="center" wrapText="1"/>
    </xf>
    <xf numFmtId="49" fontId="4" fillId="11" borderId="1" xfId="0" applyNumberFormat="1" applyFont="1" applyFill="1" applyBorder="1" applyAlignment="1">
      <alignment horizontal="center" vertical="center" wrapText="1"/>
    </xf>
    <xf numFmtId="49" fontId="5" fillId="11" borderId="6" xfId="0" applyNumberFormat="1" applyFont="1" applyFill="1" applyBorder="1" applyAlignment="1">
      <alignment horizontal="center" vertical="center" wrapText="1"/>
    </xf>
    <xf numFmtId="49" fontId="5" fillId="11" borderId="7" xfId="0" applyNumberFormat="1" applyFont="1" applyFill="1" applyBorder="1" applyAlignment="1">
      <alignment horizontal="center" vertical="center" wrapText="1"/>
    </xf>
    <xf numFmtId="49" fontId="6" fillId="11" borderId="8" xfId="0" applyNumberFormat="1" applyFont="1" applyFill="1" applyBorder="1" applyAlignment="1">
      <alignment horizontal="center" vertical="center" wrapText="1"/>
    </xf>
    <xf numFmtId="49" fontId="7" fillId="11" borderId="8" xfId="0" applyNumberFormat="1" applyFont="1" applyFill="1" applyBorder="1" applyAlignment="1">
      <alignment horizontal="center" vertical="center" wrapText="1"/>
    </xf>
    <xf numFmtId="49" fontId="6" fillId="11" borderId="9" xfId="0" applyNumberFormat="1" applyFont="1" applyFill="1" applyBorder="1" applyAlignment="1">
      <alignment horizontal="center" vertical="center" wrapText="1"/>
    </xf>
    <xf numFmtId="49" fontId="8" fillId="11" borderId="10" xfId="0" applyNumberFormat="1" applyFont="1" applyFill="1" applyBorder="1" applyAlignment="1">
      <alignment horizontal="center" vertical="center" wrapText="1"/>
    </xf>
    <xf numFmtId="176" fontId="2" fillId="11" borderId="1" xfId="0" applyNumberFormat="1" applyFont="1" applyFill="1" applyBorder="1" applyAlignment="1">
      <alignment horizontal="right" vertical="center"/>
    </xf>
    <xf numFmtId="49" fontId="8" fillId="11" borderId="6" xfId="0" applyNumberFormat="1" applyFont="1" applyFill="1" applyBorder="1" applyAlignment="1">
      <alignment horizontal="right" vertical="center" wrapText="1"/>
    </xf>
    <xf numFmtId="49" fontId="8" fillId="11" borderId="11" xfId="0" applyNumberFormat="1" applyFont="1" applyFill="1" applyBorder="1" applyAlignment="1">
      <alignment horizontal="center" vertical="center" wrapText="1"/>
    </xf>
    <xf numFmtId="177" fontId="2" fillId="11" borderId="1" xfId="0" applyNumberFormat="1" applyFont="1" applyFill="1" applyBorder="1" applyAlignment="1">
      <alignment vertical="center"/>
    </xf>
    <xf numFmtId="177" fontId="8" fillId="11" borderId="1" xfId="0" applyNumberFormat="1" applyFont="1" applyFill="1" applyBorder="1" applyAlignment="1">
      <alignment vertical="center"/>
    </xf>
    <xf numFmtId="177" fontId="2" fillId="11" borderId="5" xfId="0" applyNumberFormat="1" applyFont="1" applyFill="1" applyBorder="1" applyAlignment="1">
      <alignment horizontal="right" vertical="center"/>
    </xf>
    <xf numFmtId="0" fontId="2" fillId="11" borderId="12" xfId="0" applyFont="1" applyFill="1" applyBorder="1" applyAlignment="1">
      <alignment horizontal="right" vertical="center" wrapText="1"/>
    </xf>
    <xf numFmtId="0" fontId="2" fillId="11" borderId="11" xfId="0" applyFont="1" applyFill="1" applyBorder="1" applyAlignment="1">
      <alignment horizontal="center" vertical="center" wrapText="1"/>
    </xf>
    <xf numFmtId="177" fontId="2" fillId="11" borderId="17" xfId="0" applyNumberFormat="1" applyFont="1" applyFill="1" applyBorder="1" applyAlignment="1">
      <alignment horizontal="right" vertical="center"/>
    </xf>
    <xf numFmtId="177" fontId="2" fillId="11" borderId="9" xfId="0" applyNumberFormat="1" applyFont="1" applyFill="1" applyBorder="1" applyAlignment="1">
      <alignment horizontal="right" vertical="center"/>
    </xf>
    <xf numFmtId="0" fontId="9" fillId="11" borderId="12" xfId="0" applyFont="1" applyFill="1" applyBorder="1" applyAlignment="1">
      <alignment horizontal="right" vertical="center" wrapText="1"/>
    </xf>
    <xf numFmtId="0" fontId="9" fillId="11" borderId="11" xfId="0" applyFont="1" applyFill="1" applyBorder="1" applyAlignment="1">
      <alignment horizontal="center" vertical="center" wrapText="1"/>
    </xf>
    <xf numFmtId="177" fontId="2" fillId="11" borderId="17" xfId="0" applyNumberFormat="1" applyFont="1" applyFill="1" applyBorder="1" applyAlignment="1">
      <alignment horizontal="right" vertical="top"/>
    </xf>
    <xf numFmtId="0" fontId="2" fillId="11" borderId="11" xfId="0" applyFont="1" applyFill="1" applyBorder="1" applyAlignment="1">
      <alignment horizontal="left" vertical="center" wrapText="1"/>
    </xf>
    <xf numFmtId="49" fontId="8" fillId="11" borderId="19" xfId="0" applyNumberFormat="1" applyFont="1" applyFill="1" applyBorder="1" applyAlignment="1">
      <alignment horizontal="center" vertical="center" wrapText="1"/>
    </xf>
    <xf numFmtId="176" fontId="2" fillId="11" borderId="4" xfId="0" applyNumberFormat="1" applyFont="1" applyFill="1" applyBorder="1" applyAlignment="1">
      <alignment horizontal="right" vertical="center"/>
    </xf>
    <xf numFmtId="0" fontId="2" fillId="11" borderId="3" xfId="0" applyFont="1" applyFill="1" applyBorder="1" applyAlignment="1">
      <alignment horizontal="left" vertical="center" wrapText="1"/>
    </xf>
    <xf numFmtId="49" fontId="8" fillId="11" borderId="20" xfId="0" applyNumberFormat="1" applyFont="1" applyFill="1" applyBorder="1" applyAlignment="1">
      <alignment horizontal="center" vertical="center" wrapText="1"/>
    </xf>
    <xf numFmtId="176" fontId="2" fillId="11" borderId="21" xfId="0" applyNumberFormat="1" applyFont="1" applyFill="1" applyBorder="1" applyAlignment="1">
      <alignment horizontal="right" vertical="center"/>
    </xf>
    <xf numFmtId="0" fontId="2" fillId="11" borderId="2" xfId="0" applyFont="1" applyFill="1" applyBorder="1" applyAlignment="1">
      <alignment horizontal="right" vertical="center" wrapText="1"/>
    </xf>
    <xf numFmtId="49" fontId="8" fillId="11" borderId="13" xfId="0" applyNumberFormat="1" applyFont="1" applyFill="1" applyBorder="1" applyAlignment="1">
      <alignment horizontal="center" vertical="center" wrapText="1"/>
    </xf>
    <xf numFmtId="176" fontId="2" fillId="11" borderId="14" xfId="0" applyNumberFormat="1" applyFont="1" applyFill="1" applyBorder="1" applyAlignment="1">
      <alignment horizontal="right" vertical="center"/>
    </xf>
    <xf numFmtId="0" fontId="2" fillId="11" borderId="15" xfId="0" applyFont="1" applyFill="1" applyBorder="1" applyAlignment="1">
      <alignment horizontal="left" vertical="center" wrapText="1"/>
    </xf>
    <xf numFmtId="0" fontId="2" fillId="11" borderId="16" xfId="0" applyFont="1" applyFill="1" applyBorder="1" applyAlignment="1">
      <alignment horizontal="left" vertical="center" wrapText="1"/>
    </xf>
    <xf numFmtId="177" fontId="2" fillId="11" borderId="14" xfId="0" applyNumberFormat="1" applyFont="1" applyFill="1" applyBorder="1" applyAlignment="1">
      <alignment vertical="center"/>
    </xf>
    <xf numFmtId="177" fontId="8" fillId="11" borderId="14" xfId="0" applyNumberFormat="1" applyFont="1" applyFill="1" applyBorder="1" applyAlignment="1">
      <alignment vertical="center"/>
    </xf>
    <xf numFmtId="49" fontId="8" fillId="2" borderId="19" xfId="0" applyNumberFormat="1" applyFont="1" applyFill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left" vertical="center" wrapText="1"/>
    </xf>
    <xf numFmtId="49" fontId="8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 wrapText="1"/>
    </xf>
    <xf numFmtId="49" fontId="3" fillId="13" borderId="2" xfId="0" applyNumberFormat="1" applyFont="1" applyFill="1" applyBorder="1" applyAlignment="1">
      <alignment horizontal="center" vertical="center" wrapText="1"/>
    </xf>
    <xf numFmtId="49" fontId="3" fillId="13" borderId="3" xfId="0" applyNumberFormat="1" applyFont="1" applyFill="1" applyBorder="1" applyAlignment="1">
      <alignment horizontal="center" vertical="center" wrapText="1"/>
    </xf>
    <xf numFmtId="49" fontId="4" fillId="13" borderId="4" xfId="0" applyNumberFormat="1" applyFont="1" applyFill="1" applyBorder="1" applyAlignment="1">
      <alignment horizontal="center" vertical="center" wrapText="1"/>
    </xf>
    <xf numFmtId="49" fontId="3" fillId="13" borderId="4" xfId="0" applyNumberFormat="1" applyFont="1" applyFill="1" applyBorder="1" applyAlignment="1">
      <alignment horizontal="center" vertical="center" wrapText="1"/>
    </xf>
    <xf numFmtId="49" fontId="4" fillId="13" borderId="5" xfId="0" applyNumberFormat="1" applyFont="1" applyFill="1" applyBorder="1" applyAlignment="1">
      <alignment horizontal="center" vertical="center" wrapText="1"/>
    </xf>
    <xf numFmtId="49" fontId="4" fillId="13" borderId="1" xfId="0" applyNumberFormat="1" applyFont="1" applyFill="1" applyBorder="1" applyAlignment="1">
      <alignment horizontal="center" vertical="center" wrapText="1"/>
    </xf>
    <xf numFmtId="49" fontId="5" fillId="13" borderId="6" xfId="0" applyNumberFormat="1" applyFont="1" applyFill="1" applyBorder="1" applyAlignment="1">
      <alignment horizontal="center" vertical="center" wrapText="1"/>
    </xf>
    <xf numFmtId="49" fontId="5" fillId="13" borderId="7" xfId="0" applyNumberFormat="1" applyFont="1" applyFill="1" applyBorder="1" applyAlignment="1">
      <alignment horizontal="center" vertical="center" wrapText="1"/>
    </xf>
    <xf numFmtId="49" fontId="6" fillId="13" borderId="8" xfId="0" applyNumberFormat="1" applyFont="1" applyFill="1" applyBorder="1" applyAlignment="1">
      <alignment horizontal="center" vertical="center" wrapText="1"/>
    </xf>
    <xf numFmtId="49" fontId="7" fillId="13" borderId="8" xfId="0" applyNumberFormat="1" applyFont="1" applyFill="1" applyBorder="1" applyAlignment="1">
      <alignment horizontal="center" vertical="center" wrapText="1"/>
    </xf>
    <xf numFmtId="49" fontId="6" fillId="13" borderId="9" xfId="0" applyNumberFormat="1" applyFont="1" applyFill="1" applyBorder="1" applyAlignment="1">
      <alignment horizontal="center" vertical="center" wrapText="1"/>
    </xf>
    <xf numFmtId="49" fontId="8" fillId="13" borderId="10" xfId="0" applyNumberFormat="1" applyFont="1" applyFill="1" applyBorder="1" applyAlignment="1">
      <alignment horizontal="center" vertical="center" wrapText="1"/>
    </xf>
    <xf numFmtId="176" fontId="2" fillId="13" borderId="1" xfId="0" applyNumberFormat="1" applyFont="1" applyFill="1" applyBorder="1" applyAlignment="1">
      <alignment horizontal="right" vertical="center"/>
    </xf>
    <xf numFmtId="49" fontId="8" fillId="13" borderId="6" xfId="0" applyNumberFormat="1" applyFont="1" applyFill="1" applyBorder="1" applyAlignment="1">
      <alignment horizontal="right" vertical="center" wrapText="1"/>
    </xf>
    <xf numFmtId="49" fontId="8" fillId="13" borderId="11" xfId="0" applyNumberFormat="1" applyFont="1" applyFill="1" applyBorder="1" applyAlignment="1">
      <alignment horizontal="center" vertical="center" wrapText="1"/>
    </xf>
    <xf numFmtId="177" fontId="2" fillId="13" borderId="1" xfId="0" applyNumberFormat="1" applyFont="1" applyFill="1" applyBorder="1" applyAlignment="1">
      <alignment vertical="center"/>
    </xf>
    <xf numFmtId="177" fontId="8" fillId="13" borderId="1" xfId="0" applyNumberFormat="1" applyFont="1" applyFill="1" applyBorder="1" applyAlignment="1">
      <alignment vertical="center"/>
    </xf>
    <xf numFmtId="177" fontId="2" fillId="13" borderId="5" xfId="0" applyNumberFormat="1" applyFont="1" applyFill="1" applyBorder="1" applyAlignment="1">
      <alignment horizontal="right" vertical="center"/>
    </xf>
    <xf numFmtId="0" fontId="2" fillId="13" borderId="12" xfId="0" applyFont="1" applyFill="1" applyBorder="1" applyAlignment="1">
      <alignment horizontal="right" vertical="center" wrapText="1"/>
    </xf>
    <xf numFmtId="0" fontId="2" fillId="13" borderId="11" xfId="0" applyFont="1" applyFill="1" applyBorder="1" applyAlignment="1">
      <alignment horizontal="center" vertical="center" wrapText="1"/>
    </xf>
    <xf numFmtId="177" fontId="2" fillId="13" borderId="17" xfId="0" applyNumberFormat="1" applyFont="1" applyFill="1" applyBorder="1" applyAlignment="1">
      <alignment horizontal="right" vertical="center"/>
    </xf>
    <xf numFmtId="177" fontId="2" fillId="13" borderId="9" xfId="0" applyNumberFormat="1" applyFont="1" applyFill="1" applyBorder="1" applyAlignment="1">
      <alignment horizontal="right" vertical="center"/>
    </xf>
    <xf numFmtId="0" fontId="9" fillId="13" borderId="12" xfId="0" applyFont="1" applyFill="1" applyBorder="1" applyAlignment="1">
      <alignment horizontal="right" vertical="center" wrapText="1"/>
    </xf>
    <xf numFmtId="0" fontId="9" fillId="13" borderId="11" xfId="0" applyFont="1" applyFill="1" applyBorder="1" applyAlignment="1">
      <alignment horizontal="center" vertical="center" wrapText="1"/>
    </xf>
    <xf numFmtId="177" fontId="2" fillId="13" borderId="17" xfId="0" applyNumberFormat="1" applyFont="1" applyFill="1" applyBorder="1" applyAlignment="1">
      <alignment horizontal="right" vertical="top"/>
    </xf>
    <xf numFmtId="0" fontId="2" fillId="13" borderId="11" xfId="0" applyFont="1" applyFill="1" applyBorder="1" applyAlignment="1">
      <alignment horizontal="left" vertical="center" wrapText="1"/>
    </xf>
    <xf numFmtId="49" fontId="8" fillId="13" borderId="19" xfId="0" applyNumberFormat="1" applyFont="1" applyFill="1" applyBorder="1" applyAlignment="1">
      <alignment horizontal="center" vertical="center" wrapText="1"/>
    </xf>
    <xf numFmtId="176" fontId="2" fillId="13" borderId="4" xfId="0" applyNumberFormat="1" applyFont="1" applyFill="1" applyBorder="1" applyAlignment="1">
      <alignment horizontal="right" vertical="center"/>
    </xf>
    <xf numFmtId="0" fontId="2" fillId="13" borderId="3" xfId="0" applyFont="1" applyFill="1" applyBorder="1" applyAlignment="1">
      <alignment horizontal="left" vertical="center" wrapText="1"/>
    </xf>
    <xf numFmtId="49" fontId="8" fillId="13" borderId="20" xfId="0" applyNumberFormat="1" applyFont="1" applyFill="1" applyBorder="1" applyAlignment="1">
      <alignment horizontal="center" vertical="center" wrapText="1"/>
    </xf>
    <xf numFmtId="176" fontId="2" fillId="13" borderId="21" xfId="0" applyNumberFormat="1" applyFont="1" applyFill="1" applyBorder="1" applyAlignment="1">
      <alignment horizontal="right" vertical="center"/>
    </xf>
    <xf numFmtId="0" fontId="2" fillId="13" borderId="2" xfId="0" applyFont="1" applyFill="1" applyBorder="1" applyAlignment="1">
      <alignment horizontal="right" vertical="center" wrapText="1"/>
    </xf>
    <xf numFmtId="49" fontId="8" fillId="13" borderId="13" xfId="0" applyNumberFormat="1" applyFont="1" applyFill="1" applyBorder="1" applyAlignment="1">
      <alignment horizontal="center" vertical="center" wrapText="1"/>
    </xf>
    <xf numFmtId="176" fontId="2" fillId="13" borderId="14" xfId="0" applyNumberFormat="1" applyFont="1" applyFill="1" applyBorder="1" applyAlignment="1">
      <alignment horizontal="right" vertical="center"/>
    </xf>
    <xf numFmtId="0" fontId="2" fillId="13" borderId="15" xfId="0" applyFont="1" applyFill="1" applyBorder="1" applyAlignment="1">
      <alignment horizontal="left" vertical="center" wrapText="1"/>
    </xf>
    <xf numFmtId="0" fontId="2" fillId="13" borderId="16" xfId="0" applyFont="1" applyFill="1" applyBorder="1" applyAlignment="1">
      <alignment horizontal="left" vertical="center" wrapText="1"/>
    </xf>
    <xf numFmtId="177" fontId="2" fillId="13" borderId="14" xfId="0" applyNumberFormat="1" applyFont="1" applyFill="1" applyBorder="1" applyAlignment="1">
      <alignment vertical="center"/>
    </xf>
    <xf numFmtId="177" fontId="8" fillId="13" borderId="14" xfId="0" applyNumberFormat="1" applyFont="1" applyFill="1" applyBorder="1" applyAlignment="1">
      <alignment vertical="center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1" fillId="7" borderId="22" xfId="0" applyFont="1" applyFill="1" applyBorder="1" applyAlignment="1">
      <alignment horizontal="center"/>
    </xf>
    <xf numFmtId="0" fontId="8" fillId="7" borderId="23" xfId="0" applyFont="1" applyFill="1" applyBorder="1" applyAlignment="1">
      <alignment horizontal="left" vertical="center"/>
    </xf>
    <xf numFmtId="0" fontId="8" fillId="7" borderId="24" xfId="0" applyFont="1" applyFill="1" applyBorder="1" applyAlignment="1">
      <alignment horizontal="left" vertical="center"/>
    </xf>
    <xf numFmtId="0" fontId="8" fillId="7" borderId="24" xfId="0" applyFont="1" applyFill="1" applyBorder="1" applyAlignment="1">
      <alignment horizontal="right" vertical="center" indent="1"/>
    </xf>
    <xf numFmtId="0" fontId="8" fillId="7" borderId="25" xfId="0" applyFont="1" applyFill="1" applyBorder="1" applyAlignment="1">
      <alignment horizontal="right" vertical="center" indent="1"/>
    </xf>
    <xf numFmtId="49" fontId="3" fillId="5" borderId="10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177" fontId="4" fillId="5" borderId="17" xfId="0" applyNumberFormat="1" applyFont="1" applyFill="1" applyBorder="1" applyAlignment="1">
      <alignment horizontal="center" vertical="center" wrapText="1"/>
    </xf>
    <xf numFmtId="177" fontId="4" fillId="5" borderId="18" xfId="0" applyNumberFormat="1" applyFont="1" applyFill="1" applyBorder="1" applyAlignment="1">
      <alignment horizontal="center" vertical="center" wrapText="1"/>
    </xf>
    <xf numFmtId="0" fontId="1" fillId="8" borderId="22" xfId="0" applyFont="1" applyFill="1" applyBorder="1" applyAlignment="1">
      <alignment horizontal="center"/>
    </xf>
    <xf numFmtId="0" fontId="8" fillId="8" borderId="23" xfId="0" applyFont="1" applyFill="1" applyBorder="1" applyAlignment="1">
      <alignment horizontal="left" vertical="center"/>
    </xf>
    <xf numFmtId="0" fontId="8" fillId="8" borderId="24" xfId="0" applyFont="1" applyFill="1" applyBorder="1" applyAlignment="1">
      <alignment horizontal="left" vertical="center"/>
    </xf>
    <xf numFmtId="0" fontId="8" fillId="8" borderId="24" xfId="0" applyFont="1" applyFill="1" applyBorder="1" applyAlignment="1">
      <alignment horizontal="right" vertical="center" indent="1"/>
    </xf>
    <xf numFmtId="0" fontId="8" fillId="8" borderId="25" xfId="0" applyFont="1" applyFill="1" applyBorder="1" applyAlignment="1">
      <alignment horizontal="right" vertical="center" inden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77" fontId="4" fillId="3" borderId="17" xfId="0" applyNumberFormat="1" applyFont="1" applyFill="1" applyBorder="1" applyAlignment="1">
      <alignment horizontal="center" vertical="center" wrapText="1"/>
    </xf>
    <xf numFmtId="177" fontId="4" fillId="3" borderId="18" xfId="0" applyNumberFormat="1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/>
    </xf>
    <xf numFmtId="0" fontId="8" fillId="6" borderId="23" xfId="0" applyFont="1" applyFill="1" applyBorder="1" applyAlignment="1">
      <alignment horizontal="left" vertical="center"/>
    </xf>
    <xf numFmtId="0" fontId="8" fillId="6" borderId="24" xfId="0" applyFont="1" applyFill="1" applyBorder="1" applyAlignment="1">
      <alignment horizontal="left" vertical="center"/>
    </xf>
    <xf numFmtId="0" fontId="8" fillId="6" borderId="24" xfId="0" applyFont="1" applyFill="1" applyBorder="1" applyAlignment="1">
      <alignment horizontal="right" vertical="center" indent="1"/>
    </xf>
    <xf numFmtId="0" fontId="8" fillId="6" borderId="25" xfId="0" applyFont="1" applyFill="1" applyBorder="1" applyAlignment="1">
      <alignment horizontal="right" vertical="center" indent="1"/>
    </xf>
    <xf numFmtId="49" fontId="3" fillId="4" borderId="10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77" fontId="4" fillId="4" borderId="17" xfId="0" applyNumberFormat="1" applyFont="1" applyFill="1" applyBorder="1" applyAlignment="1">
      <alignment horizontal="center" vertical="center" wrapText="1"/>
    </xf>
    <xf numFmtId="177" fontId="4" fillId="4" borderId="18" xfId="0" applyNumberFormat="1" applyFont="1" applyFill="1" applyBorder="1" applyAlignment="1">
      <alignment horizontal="center" vertical="center" wrapText="1"/>
    </xf>
    <xf numFmtId="0" fontId="1" fillId="12" borderId="22" xfId="0" applyFont="1" applyFill="1" applyBorder="1" applyAlignment="1">
      <alignment horizontal="center"/>
    </xf>
    <xf numFmtId="0" fontId="8" fillId="12" borderId="23" xfId="0" applyFont="1" applyFill="1" applyBorder="1" applyAlignment="1">
      <alignment horizontal="left" vertical="center"/>
    </xf>
    <xf numFmtId="0" fontId="8" fillId="12" borderId="24" xfId="0" applyFont="1" applyFill="1" applyBorder="1" applyAlignment="1">
      <alignment horizontal="left" vertical="center"/>
    </xf>
    <xf numFmtId="0" fontId="8" fillId="12" borderId="24" xfId="0" applyFont="1" applyFill="1" applyBorder="1" applyAlignment="1">
      <alignment horizontal="right" vertical="center" indent="1"/>
    </xf>
    <xf numFmtId="0" fontId="8" fillId="12" borderId="25" xfId="0" applyFont="1" applyFill="1" applyBorder="1" applyAlignment="1">
      <alignment horizontal="right" vertical="center" indent="1"/>
    </xf>
    <xf numFmtId="49" fontId="3" fillId="13" borderId="10" xfId="0" applyNumberFormat="1" applyFont="1" applyFill="1" applyBorder="1" applyAlignment="1">
      <alignment horizontal="center" vertical="center" wrapText="1"/>
    </xf>
    <xf numFmtId="49" fontId="4" fillId="13" borderId="1" xfId="0" applyNumberFormat="1" applyFont="1" applyFill="1" applyBorder="1" applyAlignment="1">
      <alignment horizontal="center" vertical="center" wrapText="1"/>
    </xf>
    <xf numFmtId="177" fontId="4" fillId="13" borderId="17" xfId="0" applyNumberFormat="1" applyFont="1" applyFill="1" applyBorder="1" applyAlignment="1">
      <alignment horizontal="center" vertical="center" wrapText="1"/>
    </xf>
    <xf numFmtId="177" fontId="4" fillId="13" borderId="18" xfId="0" applyNumberFormat="1" applyFont="1" applyFill="1" applyBorder="1" applyAlignment="1">
      <alignment horizontal="center" vertical="center" wrapText="1"/>
    </xf>
    <xf numFmtId="0" fontId="1" fillId="9" borderId="22" xfId="0" applyFont="1" applyFill="1" applyBorder="1" applyAlignment="1">
      <alignment horizontal="center"/>
    </xf>
    <xf numFmtId="0" fontId="8" fillId="9" borderId="23" xfId="0" applyFont="1" applyFill="1" applyBorder="1" applyAlignment="1">
      <alignment horizontal="left" vertical="center"/>
    </xf>
    <xf numFmtId="0" fontId="8" fillId="9" borderId="24" xfId="0" applyFont="1" applyFill="1" applyBorder="1" applyAlignment="1">
      <alignment horizontal="left" vertical="center"/>
    </xf>
    <xf numFmtId="0" fontId="8" fillId="9" borderId="24" xfId="0" applyFont="1" applyFill="1" applyBorder="1" applyAlignment="1">
      <alignment horizontal="right" vertical="center" indent="1"/>
    </xf>
    <xf numFmtId="0" fontId="8" fillId="9" borderId="25" xfId="0" applyFont="1" applyFill="1" applyBorder="1" applyAlignment="1">
      <alignment horizontal="right" vertical="center" inden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7" fontId="4" fillId="2" borderId="17" xfId="0" applyNumberFormat="1" applyFont="1" applyFill="1" applyBorder="1" applyAlignment="1">
      <alignment horizontal="center" vertical="center" wrapText="1"/>
    </xf>
    <xf numFmtId="177" fontId="4" fillId="2" borderId="18" xfId="0" applyNumberFormat="1" applyFont="1" applyFill="1" applyBorder="1" applyAlignment="1">
      <alignment horizontal="center" vertical="center" wrapText="1"/>
    </xf>
    <xf numFmtId="0" fontId="1" fillId="10" borderId="22" xfId="0" applyFont="1" applyFill="1" applyBorder="1" applyAlignment="1">
      <alignment horizontal="center"/>
    </xf>
    <xf numFmtId="0" fontId="8" fillId="10" borderId="23" xfId="0" applyFont="1" applyFill="1" applyBorder="1" applyAlignment="1">
      <alignment horizontal="left" vertical="center"/>
    </xf>
    <xf numFmtId="0" fontId="8" fillId="10" borderId="24" xfId="0" applyFont="1" applyFill="1" applyBorder="1" applyAlignment="1">
      <alignment horizontal="left" vertical="center"/>
    </xf>
    <xf numFmtId="0" fontId="8" fillId="10" borderId="24" xfId="0" applyFont="1" applyFill="1" applyBorder="1" applyAlignment="1">
      <alignment horizontal="right" vertical="center" indent="1"/>
    </xf>
    <xf numFmtId="0" fontId="8" fillId="10" borderId="25" xfId="0" applyFont="1" applyFill="1" applyBorder="1" applyAlignment="1">
      <alignment horizontal="right" vertical="center" indent="1"/>
    </xf>
    <xf numFmtId="49" fontId="3" fillId="11" borderId="10" xfId="0" applyNumberFormat="1" applyFont="1" applyFill="1" applyBorder="1" applyAlignment="1">
      <alignment horizontal="center" vertical="center" wrapText="1"/>
    </xf>
    <xf numFmtId="49" fontId="4" fillId="11" borderId="1" xfId="0" applyNumberFormat="1" applyFont="1" applyFill="1" applyBorder="1" applyAlignment="1">
      <alignment horizontal="center" vertical="center" wrapText="1"/>
    </xf>
    <xf numFmtId="177" fontId="4" fillId="11" borderId="17" xfId="0" applyNumberFormat="1" applyFont="1" applyFill="1" applyBorder="1" applyAlignment="1">
      <alignment horizontal="center" vertical="center" wrapText="1"/>
    </xf>
    <xf numFmtId="177" fontId="4" fillId="11" borderId="18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D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7</xdr:col>
      <xdr:colOff>1076325</xdr:colOff>
      <xdr:row>53</xdr:row>
      <xdr:rowOff>180975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3C4EF60-114B-F442-1D12-E8BB206B3687}"/>
            </a:ext>
          </a:extLst>
        </xdr:cNvPr>
        <xdr:cNvCxnSpPr/>
      </xdr:nvCxnSpPr>
      <xdr:spPr bwMode="auto">
        <a:xfrm>
          <a:off x="19050" y="9525"/>
          <a:ext cx="6753225" cy="10296525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0</xdr:row>
      <xdr:rowOff>38100</xdr:rowOff>
    </xdr:from>
    <xdr:to>
      <xdr:col>7</xdr:col>
      <xdr:colOff>1095375</xdr:colOff>
      <xdr:row>53</xdr:row>
      <xdr:rowOff>180975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E9DEE8B8-8CDB-9018-C3A3-FED2E2BEEB7A}"/>
            </a:ext>
          </a:extLst>
        </xdr:cNvPr>
        <xdr:cNvCxnSpPr/>
      </xdr:nvCxnSpPr>
      <xdr:spPr bwMode="auto">
        <a:xfrm flipH="1">
          <a:off x="28575" y="38100"/>
          <a:ext cx="6762750" cy="102679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7</xdr:col>
      <xdr:colOff>1066800</xdr:colOff>
      <xdr:row>53</xdr:row>
      <xdr:rowOff>133350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1D6DFE1-8828-78FE-AC72-A7649FEE37D9}"/>
            </a:ext>
          </a:extLst>
        </xdr:cNvPr>
        <xdr:cNvCxnSpPr/>
      </xdr:nvCxnSpPr>
      <xdr:spPr bwMode="auto">
        <a:xfrm>
          <a:off x="38100" y="38100"/>
          <a:ext cx="6724650" cy="1022032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57150</xdr:colOff>
      <xdr:row>0</xdr:row>
      <xdr:rowOff>57150</xdr:rowOff>
    </xdr:from>
    <xdr:to>
      <xdr:col>7</xdr:col>
      <xdr:colOff>1076325</xdr:colOff>
      <xdr:row>53</xdr:row>
      <xdr:rowOff>152400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61FDF68E-026F-9883-298E-0B19B1957117}"/>
            </a:ext>
          </a:extLst>
        </xdr:cNvPr>
        <xdr:cNvCxnSpPr/>
      </xdr:nvCxnSpPr>
      <xdr:spPr bwMode="auto">
        <a:xfrm flipH="1">
          <a:off x="57150" y="57150"/>
          <a:ext cx="6715125" cy="1022032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9525</xdr:rowOff>
    </xdr:from>
    <xdr:to>
      <xdr:col>8</xdr:col>
      <xdr:colOff>0</xdr:colOff>
      <xdr:row>54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 bwMode="auto">
        <a:xfrm>
          <a:off x="28575" y="9525"/>
          <a:ext cx="6772275" cy="103155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0</xdr:colOff>
      <xdr:row>0</xdr:row>
      <xdr:rowOff>9525</xdr:rowOff>
    </xdr:from>
    <xdr:to>
      <xdr:col>7</xdr:col>
      <xdr:colOff>1095375</xdr:colOff>
      <xdr:row>54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 bwMode="auto">
        <a:xfrm flipH="1">
          <a:off x="0" y="9525"/>
          <a:ext cx="6791325" cy="103155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95250</xdr:rowOff>
    </xdr:from>
    <xdr:to>
      <xdr:col>7</xdr:col>
      <xdr:colOff>1095375</xdr:colOff>
      <xdr:row>53</xdr:row>
      <xdr:rowOff>161925</xdr:rowOff>
    </xdr:to>
    <xdr:cxnSp macro="">
      <xdr:nvCxnSpPr>
        <xdr:cNvPr id="2" name="直線コネクタ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>
          <a:cxnSpLocks noChangeShapeType="1"/>
        </xdr:cNvCxnSpPr>
      </xdr:nvCxnSpPr>
      <xdr:spPr bwMode="auto">
        <a:xfrm flipH="1">
          <a:off x="9525" y="95250"/>
          <a:ext cx="6781800" cy="1019175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38100</xdr:colOff>
      <xdr:row>0</xdr:row>
      <xdr:rowOff>38100</xdr:rowOff>
    </xdr:from>
    <xdr:to>
      <xdr:col>8</xdr:col>
      <xdr:colOff>19050</xdr:colOff>
      <xdr:row>54</xdr:row>
      <xdr:rowOff>38100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 bwMode="auto">
        <a:xfrm>
          <a:off x="38100" y="38100"/>
          <a:ext cx="6781800" cy="103155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8</xdr:col>
      <xdr:colOff>0</xdr:colOff>
      <xdr:row>54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 bwMode="auto">
        <a:xfrm>
          <a:off x="19050" y="19050"/>
          <a:ext cx="6781800" cy="103060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19050</xdr:colOff>
      <xdr:row>0</xdr:row>
      <xdr:rowOff>19050</xdr:rowOff>
    </xdr:from>
    <xdr:to>
      <xdr:col>8</xdr:col>
      <xdr:colOff>0</xdr:colOff>
      <xdr:row>53</xdr:row>
      <xdr:rowOff>190500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 bwMode="auto">
        <a:xfrm flipV="1">
          <a:off x="19050" y="19050"/>
          <a:ext cx="6781800" cy="1029652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8</xdr:col>
      <xdr:colOff>9525</xdr:colOff>
      <xdr:row>53</xdr:row>
      <xdr:rowOff>180975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 bwMode="auto">
        <a:xfrm>
          <a:off x="28575" y="19050"/>
          <a:ext cx="6781800" cy="1028700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19050</xdr:colOff>
      <xdr:row>0</xdr:row>
      <xdr:rowOff>9525</xdr:rowOff>
    </xdr:from>
    <xdr:to>
      <xdr:col>7</xdr:col>
      <xdr:colOff>1095375</xdr:colOff>
      <xdr:row>53</xdr:row>
      <xdr:rowOff>161925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 bwMode="auto">
        <a:xfrm flipV="1">
          <a:off x="19050" y="9525"/>
          <a:ext cx="6772275" cy="102774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62CA4-6BA0-4F82-9E3A-69DF392F05C5}">
  <dimension ref="A1:H57"/>
  <sheetViews>
    <sheetView tabSelected="1" workbookViewId="0">
      <selection sqref="A1:H1"/>
    </sheetView>
  </sheetViews>
  <sheetFormatPr defaultRowHeight="13.5" x14ac:dyDescent="0.15"/>
  <cols>
    <col min="1" max="1" width="5.625" customWidth="1"/>
    <col min="2" max="2" width="12.125" customWidth="1"/>
    <col min="3" max="3" width="9.75" customWidth="1"/>
    <col min="4" max="4" width="20.75" customWidth="1"/>
    <col min="5" max="5" width="1.5" customWidth="1"/>
    <col min="6" max="7" width="12.5" customWidth="1"/>
    <col min="8" max="8" width="14.5" customWidth="1"/>
  </cols>
  <sheetData>
    <row r="1" spans="1:8" ht="18.75" x14ac:dyDescent="0.2">
      <c r="A1" s="231" t="s">
        <v>121</v>
      </c>
      <c r="B1" s="231"/>
      <c r="C1" s="231"/>
      <c r="D1" s="231"/>
      <c r="E1" s="231"/>
      <c r="F1" s="231"/>
      <c r="G1" s="231"/>
      <c r="H1" s="231"/>
    </row>
    <row r="2" spans="1:8" x14ac:dyDescent="0.15">
      <c r="A2" s="232" t="s">
        <v>103</v>
      </c>
      <c r="B2" s="233"/>
      <c r="C2" s="233"/>
      <c r="D2" s="234" t="s">
        <v>137</v>
      </c>
      <c r="E2" s="234"/>
      <c r="F2" s="234"/>
      <c r="G2" s="234"/>
      <c r="H2" s="235"/>
    </row>
    <row r="3" spans="1:8" ht="15" customHeight="1" x14ac:dyDescent="0.15">
      <c r="A3" s="236" t="s">
        <v>1</v>
      </c>
      <c r="B3" s="237" t="s">
        <v>2</v>
      </c>
      <c r="C3" s="237"/>
      <c r="D3" s="97" t="s">
        <v>3</v>
      </c>
      <c r="E3" s="98"/>
      <c r="F3" s="99" t="s">
        <v>4</v>
      </c>
      <c r="G3" s="100" t="s">
        <v>5</v>
      </c>
      <c r="H3" s="101" t="s">
        <v>6</v>
      </c>
    </row>
    <row r="4" spans="1:8" ht="15" customHeight="1" x14ac:dyDescent="0.15">
      <c r="A4" s="236"/>
      <c r="B4" s="102" t="s">
        <v>7</v>
      </c>
      <c r="C4" s="102" t="s">
        <v>8</v>
      </c>
      <c r="D4" s="103" t="s">
        <v>9</v>
      </c>
      <c r="E4" s="104"/>
      <c r="F4" s="105" t="s">
        <v>135</v>
      </c>
      <c r="G4" s="106" t="s">
        <v>136</v>
      </c>
      <c r="H4" s="107" t="s">
        <v>112</v>
      </c>
    </row>
    <row r="5" spans="1:8" ht="15" customHeight="1" x14ac:dyDescent="0.15">
      <c r="A5" s="108" t="s">
        <v>10</v>
      </c>
      <c r="B5" s="109">
        <v>58000</v>
      </c>
      <c r="C5" s="109">
        <f>ROUND(B5/300,0)*10</f>
        <v>1930</v>
      </c>
      <c r="D5" s="110" t="s">
        <v>11</v>
      </c>
      <c r="E5" s="111"/>
      <c r="F5" s="112">
        <f>B5*48.15/1000</f>
        <v>2792.7</v>
      </c>
      <c r="G5" s="113">
        <f>B5*8/1000</f>
        <v>464</v>
      </c>
      <c r="H5" s="114"/>
    </row>
    <row r="6" spans="1:8" ht="15" customHeight="1" x14ac:dyDescent="0.15">
      <c r="A6" s="108" t="s">
        <v>12</v>
      </c>
      <c r="B6" s="109">
        <v>68000</v>
      </c>
      <c r="C6" s="109">
        <f>ROUND(B6/300,0)*10</f>
        <v>2270</v>
      </c>
      <c r="D6" s="115" t="s">
        <v>13</v>
      </c>
      <c r="E6" s="116"/>
      <c r="F6" s="112">
        <f t="shared" ref="F6:F54" si="0">B6*48.15/1000</f>
        <v>3274.2</v>
      </c>
      <c r="G6" s="113">
        <f t="shared" ref="G6:G54" si="1">B6*8/1000</f>
        <v>544</v>
      </c>
      <c r="H6" s="117"/>
    </row>
    <row r="7" spans="1:8" ht="15" customHeight="1" x14ac:dyDescent="0.15">
      <c r="A7" s="108" t="s">
        <v>14</v>
      </c>
      <c r="B7" s="109">
        <v>78000</v>
      </c>
      <c r="C7" s="109">
        <f>ROUND(B7/300,0)*10</f>
        <v>2600</v>
      </c>
      <c r="D7" s="115" t="s">
        <v>15</v>
      </c>
      <c r="E7" s="116"/>
      <c r="F7" s="112">
        <f t="shared" si="0"/>
        <v>3755.7</v>
      </c>
      <c r="G7" s="113">
        <f t="shared" si="1"/>
        <v>624</v>
      </c>
      <c r="H7" s="117"/>
    </row>
    <row r="8" spans="1:8" ht="15" customHeight="1" x14ac:dyDescent="0.15">
      <c r="A8" s="108" t="s">
        <v>16</v>
      </c>
      <c r="B8" s="109">
        <v>88000</v>
      </c>
      <c r="C8" s="109">
        <f>ROUND(B8/300,0)*10</f>
        <v>2930</v>
      </c>
      <c r="D8" s="115" t="s">
        <v>17</v>
      </c>
      <c r="E8" s="116"/>
      <c r="F8" s="112">
        <f t="shared" si="0"/>
        <v>4237.2</v>
      </c>
      <c r="G8" s="113">
        <f t="shared" si="1"/>
        <v>704</v>
      </c>
      <c r="H8" s="120">
        <f>B8*91.5/1000</f>
        <v>8052</v>
      </c>
    </row>
    <row r="9" spans="1:8" ht="15" customHeight="1" x14ac:dyDescent="0.15">
      <c r="A9" s="108" t="s">
        <v>18</v>
      </c>
      <c r="B9" s="109">
        <v>98000</v>
      </c>
      <c r="C9" s="109">
        <f t="shared" ref="C9:C51" si="2">ROUND(B9/300,0)*10</f>
        <v>3270</v>
      </c>
      <c r="D9" s="118" t="s">
        <v>19</v>
      </c>
      <c r="E9" s="119"/>
      <c r="F9" s="112">
        <f t="shared" si="0"/>
        <v>4718.7</v>
      </c>
      <c r="G9" s="113">
        <f t="shared" si="1"/>
        <v>784</v>
      </c>
      <c r="H9" s="120">
        <f t="shared" ref="H9:H39" si="3">B9*91.5/1000</f>
        <v>8967</v>
      </c>
    </row>
    <row r="10" spans="1:8" ht="15" customHeight="1" x14ac:dyDescent="0.15">
      <c r="A10" s="108" t="s">
        <v>20</v>
      </c>
      <c r="B10" s="109">
        <v>104000</v>
      </c>
      <c r="C10" s="109">
        <f t="shared" si="2"/>
        <v>3470</v>
      </c>
      <c r="D10" s="115" t="s">
        <v>21</v>
      </c>
      <c r="E10" s="116"/>
      <c r="F10" s="112">
        <f t="shared" si="0"/>
        <v>5007.6000000000004</v>
      </c>
      <c r="G10" s="113">
        <f t="shared" si="1"/>
        <v>832</v>
      </c>
      <c r="H10" s="120">
        <f t="shared" si="3"/>
        <v>9516</v>
      </c>
    </row>
    <row r="11" spans="1:8" ht="15" customHeight="1" x14ac:dyDescent="0.15">
      <c r="A11" s="108" t="s">
        <v>22</v>
      </c>
      <c r="B11" s="109">
        <v>110000</v>
      </c>
      <c r="C11" s="109">
        <f t="shared" si="2"/>
        <v>3670</v>
      </c>
      <c r="D11" s="115" t="s">
        <v>23</v>
      </c>
      <c r="E11" s="116"/>
      <c r="F11" s="112">
        <f t="shared" si="0"/>
        <v>5296.5</v>
      </c>
      <c r="G11" s="113">
        <f t="shared" si="1"/>
        <v>880</v>
      </c>
      <c r="H11" s="120">
        <f t="shared" si="3"/>
        <v>10065</v>
      </c>
    </row>
    <row r="12" spans="1:8" ht="15" customHeight="1" x14ac:dyDescent="0.15">
      <c r="A12" s="108" t="s">
        <v>24</v>
      </c>
      <c r="B12" s="109">
        <v>118000</v>
      </c>
      <c r="C12" s="109">
        <f t="shared" si="2"/>
        <v>3930</v>
      </c>
      <c r="D12" s="115" t="s">
        <v>25</v>
      </c>
      <c r="E12" s="116"/>
      <c r="F12" s="112">
        <f t="shared" si="0"/>
        <v>5681.7</v>
      </c>
      <c r="G12" s="113">
        <f t="shared" si="1"/>
        <v>944</v>
      </c>
      <c r="H12" s="120">
        <f t="shared" si="3"/>
        <v>10797</v>
      </c>
    </row>
    <row r="13" spans="1:8" ht="15" customHeight="1" x14ac:dyDescent="0.15">
      <c r="A13" s="108" t="s">
        <v>26</v>
      </c>
      <c r="B13" s="109">
        <v>126000</v>
      </c>
      <c r="C13" s="109">
        <f t="shared" si="2"/>
        <v>4200</v>
      </c>
      <c r="D13" s="115" t="s">
        <v>27</v>
      </c>
      <c r="E13" s="116"/>
      <c r="F13" s="112">
        <f t="shared" si="0"/>
        <v>6066.9</v>
      </c>
      <c r="G13" s="113">
        <f t="shared" si="1"/>
        <v>1008</v>
      </c>
      <c r="H13" s="120">
        <f t="shared" si="3"/>
        <v>11529</v>
      </c>
    </row>
    <row r="14" spans="1:8" ht="15" customHeight="1" x14ac:dyDescent="0.15">
      <c r="A14" s="108" t="s">
        <v>28</v>
      </c>
      <c r="B14" s="109">
        <v>134000</v>
      </c>
      <c r="C14" s="109">
        <f t="shared" si="2"/>
        <v>4470</v>
      </c>
      <c r="D14" s="115" t="s">
        <v>29</v>
      </c>
      <c r="E14" s="116"/>
      <c r="F14" s="112">
        <f t="shared" si="0"/>
        <v>6452.1</v>
      </c>
      <c r="G14" s="113">
        <f t="shared" si="1"/>
        <v>1072</v>
      </c>
      <c r="H14" s="120">
        <f t="shared" si="3"/>
        <v>12261</v>
      </c>
    </row>
    <row r="15" spans="1:8" ht="15" customHeight="1" x14ac:dyDescent="0.15">
      <c r="A15" s="108" t="s">
        <v>30</v>
      </c>
      <c r="B15" s="109">
        <v>142000</v>
      </c>
      <c r="C15" s="109">
        <f t="shared" si="2"/>
        <v>4730</v>
      </c>
      <c r="D15" s="115" t="s">
        <v>31</v>
      </c>
      <c r="E15" s="116"/>
      <c r="F15" s="112">
        <f t="shared" si="0"/>
        <v>6837.3</v>
      </c>
      <c r="G15" s="113">
        <f t="shared" si="1"/>
        <v>1136</v>
      </c>
      <c r="H15" s="120">
        <f t="shared" si="3"/>
        <v>12993</v>
      </c>
    </row>
    <row r="16" spans="1:8" ht="15" customHeight="1" x14ac:dyDescent="0.15">
      <c r="A16" s="108" t="s">
        <v>32</v>
      </c>
      <c r="B16" s="109">
        <v>150000</v>
      </c>
      <c r="C16" s="109">
        <f t="shared" si="2"/>
        <v>5000</v>
      </c>
      <c r="D16" s="115" t="s">
        <v>33</v>
      </c>
      <c r="E16" s="116"/>
      <c r="F16" s="112">
        <f t="shared" si="0"/>
        <v>7222.5</v>
      </c>
      <c r="G16" s="113">
        <f t="shared" si="1"/>
        <v>1200</v>
      </c>
      <c r="H16" s="120">
        <f t="shared" si="3"/>
        <v>13725</v>
      </c>
    </row>
    <row r="17" spans="1:8" ht="15" customHeight="1" x14ac:dyDescent="0.15">
      <c r="A17" s="108" t="s">
        <v>34</v>
      </c>
      <c r="B17" s="109">
        <v>160000</v>
      </c>
      <c r="C17" s="109">
        <f t="shared" si="2"/>
        <v>5330</v>
      </c>
      <c r="D17" s="115" t="s">
        <v>35</v>
      </c>
      <c r="E17" s="116"/>
      <c r="F17" s="112">
        <f t="shared" si="0"/>
        <v>7704</v>
      </c>
      <c r="G17" s="113">
        <f t="shared" si="1"/>
        <v>1280</v>
      </c>
      <c r="H17" s="120">
        <f t="shared" si="3"/>
        <v>14640</v>
      </c>
    </row>
    <row r="18" spans="1:8" ht="15" customHeight="1" x14ac:dyDescent="0.15">
      <c r="A18" s="108" t="s">
        <v>36</v>
      </c>
      <c r="B18" s="109">
        <v>170000</v>
      </c>
      <c r="C18" s="109">
        <f t="shared" si="2"/>
        <v>5670</v>
      </c>
      <c r="D18" s="115" t="s">
        <v>37</v>
      </c>
      <c r="E18" s="116"/>
      <c r="F18" s="112">
        <f t="shared" si="0"/>
        <v>8185.5</v>
      </c>
      <c r="G18" s="113">
        <f t="shared" si="1"/>
        <v>1360</v>
      </c>
      <c r="H18" s="120">
        <f t="shared" si="3"/>
        <v>15555</v>
      </c>
    </row>
    <row r="19" spans="1:8" ht="15" customHeight="1" x14ac:dyDescent="0.15">
      <c r="A19" s="108" t="s">
        <v>38</v>
      </c>
      <c r="B19" s="109">
        <v>180000</v>
      </c>
      <c r="C19" s="109">
        <f t="shared" si="2"/>
        <v>6000</v>
      </c>
      <c r="D19" s="115" t="s">
        <v>39</v>
      </c>
      <c r="E19" s="116"/>
      <c r="F19" s="112">
        <f t="shared" si="0"/>
        <v>8667</v>
      </c>
      <c r="G19" s="113">
        <f t="shared" si="1"/>
        <v>1440</v>
      </c>
      <c r="H19" s="120">
        <f t="shared" si="3"/>
        <v>16470</v>
      </c>
    </row>
    <row r="20" spans="1:8" ht="15" customHeight="1" x14ac:dyDescent="0.15">
      <c r="A20" s="108" t="s">
        <v>40</v>
      </c>
      <c r="B20" s="109">
        <v>190000</v>
      </c>
      <c r="C20" s="109">
        <f t="shared" si="2"/>
        <v>6330</v>
      </c>
      <c r="D20" s="115" t="s">
        <v>41</v>
      </c>
      <c r="E20" s="116"/>
      <c r="F20" s="112">
        <f t="shared" si="0"/>
        <v>9148.5</v>
      </c>
      <c r="G20" s="113">
        <f t="shared" si="1"/>
        <v>1520</v>
      </c>
      <c r="H20" s="120">
        <f t="shared" si="3"/>
        <v>17385</v>
      </c>
    </row>
    <row r="21" spans="1:8" ht="15" customHeight="1" x14ac:dyDescent="0.15">
      <c r="A21" s="108" t="s">
        <v>42</v>
      </c>
      <c r="B21" s="109">
        <v>200000</v>
      </c>
      <c r="C21" s="109">
        <f t="shared" si="2"/>
        <v>6670</v>
      </c>
      <c r="D21" s="115" t="s">
        <v>43</v>
      </c>
      <c r="E21" s="116"/>
      <c r="F21" s="112">
        <f t="shared" si="0"/>
        <v>9630</v>
      </c>
      <c r="G21" s="113">
        <f t="shared" si="1"/>
        <v>1600</v>
      </c>
      <c r="H21" s="120">
        <f t="shared" si="3"/>
        <v>18300</v>
      </c>
    </row>
    <row r="22" spans="1:8" ht="15" customHeight="1" x14ac:dyDescent="0.15">
      <c r="A22" s="108" t="s">
        <v>44</v>
      </c>
      <c r="B22" s="109">
        <v>220000</v>
      </c>
      <c r="C22" s="109">
        <f t="shared" si="2"/>
        <v>7330</v>
      </c>
      <c r="D22" s="115" t="s">
        <v>45</v>
      </c>
      <c r="E22" s="116"/>
      <c r="F22" s="112">
        <f t="shared" si="0"/>
        <v>10593</v>
      </c>
      <c r="G22" s="113">
        <f t="shared" si="1"/>
        <v>1760</v>
      </c>
      <c r="H22" s="120">
        <f t="shared" si="3"/>
        <v>20130</v>
      </c>
    </row>
    <row r="23" spans="1:8" ht="15" customHeight="1" x14ac:dyDescent="0.15">
      <c r="A23" s="108" t="s">
        <v>46</v>
      </c>
      <c r="B23" s="109">
        <v>240000</v>
      </c>
      <c r="C23" s="109">
        <f t="shared" si="2"/>
        <v>8000</v>
      </c>
      <c r="D23" s="115" t="s">
        <v>47</v>
      </c>
      <c r="E23" s="116"/>
      <c r="F23" s="112">
        <f t="shared" si="0"/>
        <v>11556</v>
      </c>
      <c r="G23" s="113">
        <f t="shared" si="1"/>
        <v>1920</v>
      </c>
      <c r="H23" s="120">
        <f t="shared" si="3"/>
        <v>21960</v>
      </c>
    </row>
    <row r="24" spans="1:8" ht="15" customHeight="1" x14ac:dyDescent="0.15">
      <c r="A24" s="108" t="s">
        <v>48</v>
      </c>
      <c r="B24" s="109">
        <v>260000</v>
      </c>
      <c r="C24" s="109">
        <f t="shared" si="2"/>
        <v>8670</v>
      </c>
      <c r="D24" s="115" t="s">
        <v>49</v>
      </c>
      <c r="E24" s="116"/>
      <c r="F24" s="112">
        <f t="shared" si="0"/>
        <v>12519</v>
      </c>
      <c r="G24" s="113">
        <f t="shared" si="1"/>
        <v>2080</v>
      </c>
      <c r="H24" s="120">
        <f t="shared" si="3"/>
        <v>23790</v>
      </c>
    </row>
    <row r="25" spans="1:8" ht="15" customHeight="1" x14ac:dyDescent="0.15">
      <c r="A25" s="108" t="s">
        <v>50</v>
      </c>
      <c r="B25" s="109">
        <v>280000</v>
      </c>
      <c r="C25" s="109">
        <f t="shared" si="2"/>
        <v>9330</v>
      </c>
      <c r="D25" s="115" t="s">
        <v>51</v>
      </c>
      <c r="E25" s="116"/>
      <c r="F25" s="112">
        <f t="shared" si="0"/>
        <v>13482</v>
      </c>
      <c r="G25" s="113">
        <f t="shared" si="1"/>
        <v>2240</v>
      </c>
      <c r="H25" s="120">
        <f t="shared" si="3"/>
        <v>25620</v>
      </c>
    </row>
    <row r="26" spans="1:8" ht="15" customHeight="1" x14ac:dyDescent="0.15">
      <c r="A26" s="108" t="s">
        <v>52</v>
      </c>
      <c r="B26" s="109">
        <v>300000</v>
      </c>
      <c r="C26" s="109">
        <f t="shared" si="2"/>
        <v>10000</v>
      </c>
      <c r="D26" s="115" t="s">
        <v>53</v>
      </c>
      <c r="E26" s="116"/>
      <c r="F26" s="112">
        <f t="shared" si="0"/>
        <v>14445</v>
      </c>
      <c r="G26" s="113">
        <f t="shared" si="1"/>
        <v>2400</v>
      </c>
      <c r="H26" s="120">
        <f t="shared" si="3"/>
        <v>27450</v>
      </c>
    </row>
    <row r="27" spans="1:8" ht="15" customHeight="1" x14ac:dyDescent="0.15">
      <c r="A27" s="108" t="s">
        <v>54</v>
      </c>
      <c r="B27" s="109">
        <v>320000</v>
      </c>
      <c r="C27" s="109">
        <f t="shared" si="2"/>
        <v>10670</v>
      </c>
      <c r="D27" s="115" t="s">
        <v>55</v>
      </c>
      <c r="E27" s="116"/>
      <c r="F27" s="112">
        <f t="shared" si="0"/>
        <v>15408</v>
      </c>
      <c r="G27" s="113">
        <f t="shared" si="1"/>
        <v>2560</v>
      </c>
      <c r="H27" s="120">
        <f t="shared" si="3"/>
        <v>29280</v>
      </c>
    </row>
    <row r="28" spans="1:8" ht="15" customHeight="1" x14ac:dyDescent="0.15">
      <c r="A28" s="108" t="s">
        <v>56</v>
      </c>
      <c r="B28" s="109">
        <v>340000</v>
      </c>
      <c r="C28" s="109">
        <f t="shared" si="2"/>
        <v>11330</v>
      </c>
      <c r="D28" s="115" t="s">
        <v>57</v>
      </c>
      <c r="E28" s="116"/>
      <c r="F28" s="112">
        <f t="shared" si="0"/>
        <v>16371</v>
      </c>
      <c r="G28" s="113">
        <f t="shared" si="1"/>
        <v>2720</v>
      </c>
      <c r="H28" s="120">
        <f t="shared" si="3"/>
        <v>31110</v>
      </c>
    </row>
    <row r="29" spans="1:8" ht="15" customHeight="1" x14ac:dyDescent="0.15">
      <c r="A29" s="108" t="s">
        <v>58</v>
      </c>
      <c r="B29" s="109">
        <v>360000</v>
      </c>
      <c r="C29" s="109">
        <f t="shared" si="2"/>
        <v>12000</v>
      </c>
      <c r="D29" s="115" t="s">
        <v>59</v>
      </c>
      <c r="E29" s="116"/>
      <c r="F29" s="112">
        <f t="shared" si="0"/>
        <v>17334</v>
      </c>
      <c r="G29" s="113">
        <f t="shared" si="1"/>
        <v>2880</v>
      </c>
      <c r="H29" s="120">
        <f t="shared" si="3"/>
        <v>32940</v>
      </c>
    </row>
    <row r="30" spans="1:8" ht="15" customHeight="1" x14ac:dyDescent="0.15">
      <c r="A30" s="108" t="s">
        <v>60</v>
      </c>
      <c r="B30" s="109">
        <v>380000</v>
      </c>
      <c r="C30" s="109">
        <f t="shared" si="2"/>
        <v>12670</v>
      </c>
      <c r="D30" s="115" t="s">
        <v>61</v>
      </c>
      <c r="E30" s="116"/>
      <c r="F30" s="112">
        <f t="shared" si="0"/>
        <v>18297</v>
      </c>
      <c r="G30" s="113">
        <f t="shared" si="1"/>
        <v>3040</v>
      </c>
      <c r="H30" s="120">
        <f t="shared" si="3"/>
        <v>34770</v>
      </c>
    </row>
    <row r="31" spans="1:8" ht="15" customHeight="1" x14ac:dyDescent="0.15">
      <c r="A31" s="108" t="s">
        <v>62</v>
      </c>
      <c r="B31" s="109">
        <v>410000</v>
      </c>
      <c r="C31" s="109">
        <f t="shared" si="2"/>
        <v>13670</v>
      </c>
      <c r="D31" s="115" t="s">
        <v>63</v>
      </c>
      <c r="E31" s="116"/>
      <c r="F31" s="112">
        <f t="shared" si="0"/>
        <v>19741.5</v>
      </c>
      <c r="G31" s="113">
        <f t="shared" si="1"/>
        <v>3280</v>
      </c>
      <c r="H31" s="120">
        <f t="shared" si="3"/>
        <v>37515</v>
      </c>
    </row>
    <row r="32" spans="1:8" ht="15" customHeight="1" x14ac:dyDescent="0.15">
      <c r="A32" s="108" t="s">
        <v>64</v>
      </c>
      <c r="B32" s="109">
        <v>440000</v>
      </c>
      <c r="C32" s="109">
        <f t="shared" si="2"/>
        <v>14670</v>
      </c>
      <c r="D32" s="115" t="s">
        <v>65</v>
      </c>
      <c r="E32" s="116"/>
      <c r="F32" s="112">
        <f t="shared" si="0"/>
        <v>21186</v>
      </c>
      <c r="G32" s="113">
        <f t="shared" si="1"/>
        <v>3520</v>
      </c>
      <c r="H32" s="120">
        <f t="shared" si="3"/>
        <v>40260</v>
      </c>
    </row>
    <row r="33" spans="1:8" ht="15" customHeight="1" x14ac:dyDescent="0.15">
      <c r="A33" s="108" t="s">
        <v>66</v>
      </c>
      <c r="B33" s="109">
        <v>470000</v>
      </c>
      <c r="C33" s="109">
        <f t="shared" si="2"/>
        <v>15670</v>
      </c>
      <c r="D33" s="115" t="s">
        <v>67</v>
      </c>
      <c r="E33" s="116"/>
      <c r="F33" s="112">
        <f t="shared" si="0"/>
        <v>22630.5</v>
      </c>
      <c r="G33" s="113">
        <f t="shared" si="1"/>
        <v>3760</v>
      </c>
      <c r="H33" s="120">
        <f t="shared" si="3"/>
        <v>43005</v>
      </c>
    </row>
    <row r="34" spans="1:8" ht="15" customHeight="1" x14ac:dyDescent="0.15">
      <c r="A34" s="108" t="s">
        <v>68</v>
      </c>
      <c r="B34" s="109">
        <v>500000</v>
      </c>
      <c r="C34" s="109">
        <f t="shared" si="2"/>
        <v>16670</v>
      </c>
      <c r="D34" s="115" t="s">
        <v>69</v>
      </c>
      <c r="E34" s="116"/>
      <c r="F34" s="112">
        <f t="shared" si="0"/>
        <v>24075</v>
      </c>
      <c r="G34" s="113">
        <f t="shared" si="1"/>
        <v>4000</v>
      </c>
      <c r="H34" s="120">
        <f t="shared" si="3"/>
        <v>45750</v>
      </c>
    </row>
    <row r="35" spans="1:8" ht="15" customHeight="1" x14ac:dyDescent="0.15">
      <c r="A35" s="108" t="s">
        <v>70</v>
      </c>
      <c r="B35" s="109">
        <v>530000</v>
      </c>
      <c r="C35" s="109">
        <f t="shared" si="2"/>
        <v>17670</v>
      </c>
      <c r="D35" s="115" t="s">
        <v>71</v>
      </c>
      <c r="E35" s="116"/>
      <c r="F35" s="112">
        <f t="shared" si="0"/>
        <v>25519.5</v>
      </c>
      <c r="G35" s="113">
        <f t="shared" si="1"/>
        <v>4240</v>
      </c>
      <c r="H35" s="120">
        <f t="shared" si="3"/>
        <v>48495</v>
      </c>
    </row>
    <row r="36" spans="1:8" ht="15" customHeight="1" x14ac:dyDescent="0.15">
      <c r="A36" s="108" t="s">
        <v>72</v>
      </c>
      <c r="B36" s="109">
        <v>560000</v>
      </c>
      <c r="C36" s="109">
        <f t="shared" si="2"/>
        <v>18670</v>
      </c>
      <c r="D36" s="115" t="s">
        <v>73</v>
      </c>
      <c r="E36" s="116"/>
      <c r="F36" s="112">
        <f t="shared" si="0"/>
        <v>26964</v>
      </c>
      <c r="G36" s="113">
        <f t="shared" si="1"/>
        <v>4480</v>
      </c>
      <c r="H36" s="120">
        <f t="shared" si="3"/>
        <v>51240</v>
      </c>
    </row>
    <row r="37" spans="1:8" ht="15" customHeight="1" x14ac:dyDescent="0.15">
      <c r="A37" s="108" t="s">
        <v>74</v>
      </c>
      <c r="B37" s="109">
        <v>590000</v>
      </c>
      <c r="C37" s="109">
        <f t="shared" si="2"/>
        <v>19670</v>
      </c>
      <c r="D37" s="115" t="s">
        <v>75</v>
      </c>
      <c r="E37" s="116"/>
      <c r="F37" s="112">
        <f t="shared" si="0"/>
        <v>28408.5</v>
      </c>
      <c r="G37" s="113">
        <f t="shared" si="1"/>
        <v>4720</v>
      </c>
      <c r="H37" s="120">
        <f t="shared" si="3"/>
        <v>53985</v>
      </c>
    </row>
    <row r="38" spans="1:8" ht="15" customHeight="1" x14ac:dyDescent="0.15">
      <c r="A38" s="108" t="s">
        <v>76</v>
      </c>
      <c r="B38" s="109">
        <v>620000</v>
      </c>
      <c r="C38" s="109">
        <f t="shared" si="2"/>
        <v>20670</v>
      </c>
      <c r="D38" s="115" t="s">
        <v>77</v>
      </c>
      <c r="E38" s="116"/>
      <c r="F38" s="112">
        <f t="shared" si="0"/>
        <v>29853</v>
      </c>
      <c r="G38" s="113">
        <f t="shared" si="1"/>
        <v>4960</v>
      </c>
      <c r="H38" s="114">
        <f t="shared" si="3"/>
        <v>56730</v>
      </c>
    </row>
    <row r="39" spans="1:8" ht="15" customHeight="1" x14ac:dyDescent="0.15">
      <c r="A39" s="108" t="s">
        <v>78</v>
      </c>
      <c r="B39" s="109">
        <v>650000</v>
      </c>
      <c r="C39" s="109">
        <f t="shared" si="2"/>
        <v>21670</v>
      </c>
      <c r="D39" s="115" t="s">
        <v>79</v>
      </c>
      <c r="E39" s="116"/>
      <c r="F39" s="112">
        <f t="shared" si="0"/>
        <v>31297.5</v>
      </c>
      <c r="G39" s="113">
        <f t="shared" si="1"/>
        <v>5200</v>
      </c>
      <c r="H39" s="114">
        <f t="shared" si="3"/>
        <v>59475</v>
      </c>
    </row>
    <row r="40" spans="1:8" ht="15" customHeight="1" x14ac:dyDescent="0.15">
      <c r="A40" s="108" t="s">
        <v>80</v>
      </c>
      <c r="B40" s="109">
        <v>680000</v>
      </c>
      <c r="C40" s="109">
        <f t="shared" si="2"/>
        <v>22670</v>
      </c>
      <c r="D40" s="115" t="s">
        <v>81</v>
      </c>
      <c r="E40" s="116"/>
      <c r="F40" s="112">
        <f t="shared" si="0"/>
        <v>32742</v>
      </c>
      <c r="G40" s="113">
        <f t="shared" si="1"/>
        <v>5440</v>
      </c>
      <c r="H40" s="121"/>
    </row>
    <row r="41" spans="1:8" ht="15" customHeight="1" x14ac:dyDescent="0.15">
      <c r="A41" s="108" t="s">
        <v>82</v>
      </c>
      <c r="B41" s="109">
        <v>710000</v>
      </c>
      <c r="C41" s="109">
        <f t="shared" si="2"/>
        <v>23670</v>
      </c>
      <c r="D41" s="115" t="s">
        <v>83</v>
      </c>
      <c r="E41" s="116"/>
      <c r="F41" s="112">
        <f t="shared" si="0"/>
        <v>34186.5</v>
      </c>
      <c r="G41" s="113">
        <f t="shared" si="1"/>
        <v>5680</v>
      </c>
      <c r="H41" s="121"/>
    </row>
    <row r="42" spans="1:8" ht="15" customHeight="1" x14ac:dyDescent="0.15">
      <c r="A42" s="108" t="s">
        <v>84</v>
      </c>
      <c r="B42" s="109">
        <v>750000</v>
      </c>
      <c r="C42" s="109">
        <f t="shared" si="2"/>
        <v>25000</v>
      </c>
      <c r="D42" s="115" t="s">
        <v>85</v>
      </c>
      <c r="E42" s="116"/>
      <c r="F42" s="112">
        <f t="shared" si="0"/>
        <v>36112.5</v>
      </c>
      <c r="G42" s="113">
        <f t="shared" si="1"/>
        <v>6000</v>
      </c>
      <c r="H42" s="121"/>
    </row>
    <row r="43" spans="1:8" ht="15" customHeight="1" x14ac:dyDescent="0.15">
      <c r="A43" s="108" t="s">
        <v>86</v>
      </c>
      <c r="B43" s="109">
        <v>790000</v>
      </c>
      <c r="C43" s="109">
        <f t="shared" si="2"/>
        <v>26330</v>
      </c>
      <c r="D43" s="115" t="s">
        <v>87</v>
      </c>
      <c r="E43" s="116"/>
      <c r="F43" s="112">
        <f t="shared" si="0"/>
        <v>38038.5</v>
      </c>
      <c r="G43" s="113">
        <f t="shared" si="1"/>
        <v>6320</v>
      </c>
      <c r="H43" s="121"/>
    </row>
    <row r="44" spans="1:8" ht="15" customHeight="1" x14ac:dyDescent="0.15">
      <c r="A44" s="108" t="s">
        <v>88</v>
      </c>
      <c r="B44" s="109">
        <v>830000</v>
      </c>
      <c r="C44" s="109">
        <f t="shared" si="2"/>
        <v>27670</v>
      </c>
      <c r="D44" s="115" t="s">
        <v>89</v>
      </c>
      <c r="E44" s="116"/>
      <c r="F44" s="112">
        <f t="shared" si="0"/>
        <v>39964.5</v>
      </c>
      <c r="G44" s="113">
        <f t="shared" si="1"/>
        <v>6640</v>
      </c>
      <c r="H44" s="121"/>
    </row>
    <row r="45" spans="1:8" ht="15" customHeight="1" x14ac:dyDescent="0.15">
      <c r="A45" s="108" t="s">
        <v>90</v>
      </c>
      <c r="B45" s="109">
        <v>880000</v>
      </c>
      <c r="C45" s="109">
        <f t="shared" si="2"/>
        <v>29330</v>
      </c>
      <c r="D45" s="115" t="s">
        <v>91</v>
      </c>
      <c r="E45" s="116"/>
      <c r="F45" s="112">
        <f t="shared" si="0"/>
        <v>42372</v>
      </c>
      <c r="G45" s="113">
        <f t="shared" si="1"/>
        <v>7040</v>
      </c>
      <c r="H45" s="121"/>
    </row>
    <row r="46" spans="1:8" ht="15" customHeight="1" x14ac:dyDescent="0.15">
      <c r="A46" s="108" t="s">
        <v>92</v>
      </c>
      <c r="B46" s="109">
        <v>930000</v>
      </c>
      <c r="C46" s="109">
        <f t="shared" si="2"/>
        <v>31000</v>
      </c>
      <c r="D46" s="115" t="s">
        <v>93</v>
      </c>
      <c r="E46" s="116"/>
      <c r="F46" s="112">
        <f t="shared" si="0"/>
        <v>44779.5</v>
      </c>
      <c r="G46" s="113">
        <f t="shared" si="1"/>
        <v>7440</v>
      </c>
      <c r="H46" s="121"/>
    </row>
    <row r="47" spans="1:8" ht="15" customHeight="1" x14ac:dyDescent="0.15">
      <c r="A47" s="108" t="s">
        <v>94</v>
      </c>
      <c r="B47" s="109">
        <v>980000</v>
      </c>
      <c r="C47" s="109">
        <f t="shared" si="2"/>
        <v>32670</v>
      </c>
      <c r="D47" s="115" t="s">
        <v>95</v>
      </c>
      <c r="E47" s="122"/>
      <c r="F47" s="112">
        <f t="shared" si="0"/>
        <v>47187</v>
      </c>
      <c r="G47" s="113">
        <f t="shared" si="1"/>
        <v>7840</v>
      </c>
      <c r="H47" s="121"/>
    </row>
    <row r="48" spans="1:8" ht="15" customHeight="1" x14ac:dyDescent="0.15">
      <c r="A48" s="108" t="s">
        <v>96</v>
      </c>
      <c r="B48" s="109">
        <v>1030000</v>
      </c>
      <c r="C48" s="109">
        <f t="shared" si="2"/>
        <v>34330</v>
      </c>
      <c r="D48" s="115" t="s">
        <v>97</v>
      </c>
      <c r="E48" s="116"/>
      <c r="F48" s="112">
        <f t="shared" si="0"/>
        <v>49594.5</v>
      </c>
      <c r="G48" s="113">
        <f t="shared" si="1"/>
        <v>8240</v>
      </c>
      <c r="H48" s="121"/>
    </row>
    <row r="49" spans="1:8" ht="15" customHeight="1" x14ac:dyDescent="0.15">
      <c r="A49" s="108" t="s">
        <v>98</v>
      </c>
      <c r="B49" s="109">
        <v>1090000</v>
      </c>
      <c r="C49" s="109">
        <f t="shared" si="2"/>
        <v>36330</v>
      </c>
      <c r="D49" s="115" t="s">
        <v>111</v>
      </c>
      <c r="E49" s="116"/>
      <c r="F49" s="112">
        <f t="shared" si="0"/>
        <v>52483.5</v>
      </c>
      <c r="G49" s="113">
        <f t="shared" si="1"/>
        <v>8720</v>
      </c>
      <c r="H49" s="121"/>
    </row>
    <row r="50" spans="1:8" ht="15" customHeight="1" x14ac:dyDescent="0.15">
      <c r="A50" s="108" t="s">
        <v>99</v>
      </c>
      <c r="B50" s="109">
        <v>1150000</v>
      </c>
      <c r="C50" s="109">
        <f t="shared" si="2"/>
        <v>38330</v>
      </c>
      <c r="D50" s="115" t="s">
        <v>100</v>
      </c>
      <c r="E50" s="116"/>
      <c r="F50" s="112">
        <f t="shared" si="0"/>
        <v>55372.5</v>
      </c>
      <c r="G50" s="113">
        <f t="shared" si="1"/>
        <v>9200</v>
      </c>
      <c r="H50" s="121"/>
    </row>
    <row r="51" spans="1:8" ht="15" customHeight="1" x14ac:dyDescent="0.15">
      <c r="A51" s="141" t="s">
        <v>101</v>
      </c>
      <c r="B51" s="142">
        <v>1210000</v>
      </c>
      <c r="C51" s="142">
        <f t="shared" si="2"/>
        <v>40330</v>
      </c>
      <c r="D51" s="115" t="s">
        <v>107</v>
      </c>
      <c r="E51" s="143"/>
      <c r="F51" s="112">
        <f t="shared" si="0"/>
        <v>58261.5</v>
      </c>
      <c r="G51" s="113">
        <f t="shared" si="1"/>
        <v>9680</v>
      </c>
      <c r="H51" s="121"/>
    </row>
    <row r="52" spans="1:8" ht="15" customHeight="1" x14ac:dyDescent="0.15">
      <c r="A52" s="108" t="s">
        <v>104</v>
      </c>
      <c r="B52" s="109">
        <v>1270000</v>
      </c>
      <c r="C52" s="109">
        <f>ROUND(B52/300,0)*10</f>
        <v>42330</v>
      </c>
      <c r="D52" s="115" t="s">
        <v>108</v>
      </c>
      <c r="E52" s="122"/>
      <c r="F52" s="112">
        <f t="shared" si="0"/>
        <v>61150.5</v>
      </c>
      <c r="G52" s="113">
        <f t="shared" si="1"/>
        <v>10160</v>
      </c>
      <c r="H52" s="238"/>
    </row>
    <row r="53" spans="1:8" ht="15" customHeight="1" x14ac:dyDescent="0.15">
      <c r="A53" s="144" t="s">
        <v>105</v>
      </c>
      <c r="B53" s="145">
        <v>1330000</v>
      </c>
      <c r="C53" s="145">
        <f>ROUND(B53/300,0)*10</f>
        <v>44330</v>
      </c>
      <c r="D53" s="146" t="s">
        <v>109</v>
      </c>
      <c r="E53" s="143"/>
      <c r="F53" s="112">
        <f t="shared" si="0"/>
        <v>64039.5</v>
      </c>
      <c r="G53" s="113">
        <f t="shared" si="1"/>
        <v>10640</v>
      </c>
      <c r="H53" s="238"/>
    </row>
    <row r="54" spans="1:8" ht="15" customHeight="1" x14ac:dyDescent="0.15">
      <c r="A54" s="123" t="s">
        <v>106</v>
      </c>
      <c r="B54" s="124">
        <v>1390000</v>
      </c>
      <c r="C54" s="124">
        <f>ROUND(B54/300,0)*10</f>
        <v>46330</v>
      </c>
      <c r="D54" s="125" t="s">
        <v>110</v>
      </c>
      <c r="E54" s="126"/>
      <c r="F54" s="127">
        <f t="shared" si="0"/>
        <v>66928.5</v>
      </c>
      <c r="G54" s="128">
        <f t="shared" si="1"/>
        <v>11120</v>
      </c>
      <c r="H54" s="239"/>
    </row>
    <row r="56" spans="1:8" x14ac:dyDescent="0.15">
      <c r="A56" s="229" t="s">
        <v>102</v>
      </c>
      <c r="B56" s="229"/>
      <c r="C56" s="229"/>
      <c r="D56" s="229"/>
      <c r="E56" s="229"/>
      <c r="F56" s="229"/>
      <c r="G56" s="229"/>
      <c r="H56" s="229"/>
    </row>
    <row r="57" spans="1:8" x14ac:dyDescent="0.15">
      <c r="A57" s="230" t="s">
        <v>138</v>
      </c>
      <c r="B57" s="230"/>
      <c r="C57" s="230"/>
      <c r="D57" s="230"/>
      <c r="E57" s="230"/>
      <c r="F57" s="230"/>
      <c r="G57" s="230"/>
      <c r="H57" s="230"/>
    </row>
  </sheetData>
  <mergeCells count="8">
    <mergeCell ref="A56:H56"/>
    <mergeCell ref="A57:H57"/>
    <mergeCell ref="A1:H1"/>
    <mergeCell ref="A2:C2"/>
    <mergeCell ref="D2:H2"/>
    <mergeCell ref="A3:A4"/>
    <mergeCell ref="B3:C3"/>
    <mergeCell ref="H52:H54"/>
  </mergeCells>
  <phoneticPr fontId="10"/>
  <pageMargins left="0.70866141732283472" right="0" top="0.59055118110236227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A0011-E2AC-4561-8EDF-3EC089256DEB}">
  <dimension ref="A1:H57"/>
  <sheetViews>
    <sheetView workbookViewId="0">
      <selection activeCell="K53" sqref="K53"/>
    </sheetView>
  </sheetViews>
  <sheetFormatPr defaultRowHeight="13.5" x14ac:dyDescent="0.15"/>
  <cols>
    <col min="1" max="1" width="5.625" customWidth="1"/>
    <col min="2" max="2" width="12.125" customWidth="1"/>
    <col min="3" max="3" width="9.75" customWidth="1"/>
    <col min="4" max="4" width="20.75" customWidth="1"/>
    <col min="5" max="5" width="1.5" customWidth="1"/>
    <col min="6" max="7" width="12.5" customWidth="1"/>
    <col min="8" max="8" width="14.5" customWidth="1"/>
  </cols>
  <sheetData>
    <row r="1" spans="1:8" ht="18.75" x14ac:dyDescent="0.2">
      <c r="A1" s="240" t="s">
        <v>121</v>
      </c>
      <c r="B1" s="240"/>
      <c r="C1" s="240"/>
      <c r="D1" s="240"/>
      <c r="E1" s="240"/>
      <c r="F1" s="240"/>
      <c r="G1" s="240"/>
      <c r="H1" s="240"/>
    </row>
    <row r="2" spans="1:8" x14ac:dyDescent="0.15">
      <c r="A2" s="241" t="s">
        <v>103</v>
      </c>
      <c r="B2" s="242"/>
      <c r="C2" s="242"/>
      <c r="D2" s="243" t="s">
        <v>133</v>
      </c>
      <c r="E2" s="243"/>
      <c r="F2" s="243"/>
      <c r="G2" s="243"/>
      <c r="H2" s="244"/>
    </row>
    <row r="3" spans="1:8" ht="15" customHeight="1" x14ac:dyDescent="0.15">
      <c r="A3" s="245" t="s">
        <v>1</v>
      </c>
      <c r="B3" s="246" t="s">
        <v>2</v>
      </c>
      <c r="C3" s="246"/>
      <c r="D3" s="33" t="s">
        <v>3</v>
      </c>
      <c r="E3" s="34"/>
      <c r="F3" s="35" t="s">
        <v>4</v>
      </c>
      <c r="G3" s="36" t="s">
        <v>5</v>
      </c>
      <c r="H3" s="37" t="s">
        <v>6</v>
      </c>
    </row>
    <row r="4" spans="1:8" ht="15" customHeight="1" x14ac:dyDescent="0.15">
      <c r="A4" s="245"/>
      <c r="B4" s="38" t="s">
        <v>7</v>
      </c>
      <c r="C4" s="38" t="s">
        <v>8</v>
      </c>
      <c r="D4" s="39" t="s">
        <v>9</v>
      </c>
      <c r="E4" s="40"/>
      <c r="F4" s="41" t="s">
        <v>131</v>
      </c>
      <c r="G4" s="42" t="s">
        <v>132</v>
      </c>
      <c r="H4" s="43" t="s">
        <v>112</v>
      </c>
    </row>
    <row r="5" spans="1:8" ht="15" customHeight="1" x14ac:dyDescent="0.15">
      <c r="A5" s="44" t="s">
        <v>10</v>
      </c>
      <c r="B5" s="45">
        <v>58000</v>
      </c>
      <c r="C5" s="45">
        <f>ROUND(B5/300,0)*10</f>
        <v>1930</v>
      </c>
      <c r="D5" s="46" t="s">
        <v>11</v>
      </c>
      <c r="E5" s="47"/>
      <c r="F5" s="48">
        <f>B5*48.85/1000</f>
        <v>2833.3</v>
      </c>
      <c r="G5" s="49">
        <f>B5*9.1/1000</f>
        <v>527.79999999999995</v>
      </c>
      <c r="H5" s="50"/>
    </row>
    <row r="6" spans="1:8" ht="15" customHeight="1" x14ac:dyDescent="0.15">
      <c r="A6" s="44" t="s">
        <v>12</v>
      </c>
      <c r="B6" s="45">
        <v>68000</v>
      </c>
      <c r="C6" s="45">
        <f>ROUND(B6/300,0)*10</f>
        <v>2270</v>
      </c>
      <c r="D6" s="51" t="s">
        <v>13</v>
      </c>
      <c r="E6" s="52"/>
      <c r="F6" s="48">
        <f t="shared" ref="F6:F54" si="0">B6*48.85/1000</f>
        <v>3321.8</v>
      </c>
      <c r="G6" s="49">
        <f t="shared" ref="G6:G54" si="1">B6*9.1/1000</f>
        <v>618.79999999999995</v>
      </c>
      <c r="H6" s="53"/>
    </row>
    <row r="7" spans="1:8" ht="15" customHeight="1" x14ac:dyDescent="0.15">
      <c r="A7" s="44" t="s">
        <v>14</v>
      </c>
      <c r="B7" s="45">
        <v>78000</v>
      </c>
      <c r="C7" s="45">
        <f>ROUND(B7/300,0)*10</f>
        <v>2600</v>
      </c>
      <c r="D7" s="51" t="s">
        <v>15</v>
      </c>
      <c r="E7" s="52"/>
      <c r="F7" s="48">
        <f t="shared" si="0"/>
        <v>3810.3</v>
      </c>
      <c r="G7" s="49">
        <f t="shared" si="1"/>
        <v>709.8</v>
      </c>
      <c r="H7" s="53"/>
    </row>
    <row r="8" spans="1:8" ht="15" customHeight="1" x14ac:dyDescent="0.15">
      <c r="A8" s="44" t="s">
        <v>16</v>
      </c>
      <c r="B8" s="45">
        <v>88000</v>
      </c>
      <c r="C8" s="45">
        <f>ROUND(B8/300,0)*10</f>
        <v>2930</v>
      </c>
      <c r="D8" s="51" t="s">
        <v>17</v>
      </c>
      <c r="E8" s="52"/>
      <c r="F8" s="48">
        <f t="shared" si="0"/>
        <v>4298.8</v>
      </c>
      <c r="G8" s="49">
        <f t="shared" si="1"/>
        <v>800.8</v>
      </c>
      <c r="H8" s="56">
        <f>B8*91.5/1000</f>
        <v>8052</v>
      </c>
    </row>
    <row r="9" spans="1:8" ht="15" customHeight="1" x14ac:dyDescent="0.15">
      <c r="A9" s="44" t="s">
        <v>18</v>
      </c>
      <c r="B9" s="45">
        <v>98000</v>
      </c>
      <c r="C9" s="45">
        <f t="shared" ref="C9:C51" si="2">ROUND(B9/300,0)*10</f>
        <v>3270</v>
      </c>
      <c r="D9" s="54" t="s">
        <v>19</v>
      </c>
      <c r="E9" s="55"/>
      <c r="F9" s="48">
        <f t="shared" si="0"/>
        <v>4787.3</v>
      </c>
      <c r="G9" s="49">
        <f t="shared" si="1"/>
        <v>891.8</v>
      </c>
      <c r="H9" s="56">
        <f t="shared" ref="H9:H39" si="3">B9*91.5/1000</f>
        <v>8967</v>
      </c>
    </row>
    <row r="10" spans="1:8" ht="15" customHeight="1" x14ac:dyDescent="0.15">
      <c r="A10" s="44" t="s">
        <v>20</v>
      </c>
      <c r="B10" s="45">
        <v>104000</v>
      </c>
      <c r="C10" s="45">
        <f t="shared" si="2"/>
        <v>3470</v>
      </c>
      <c r="D10" s="51" t="s">
        <v>21</v>
      </c>
      <c r="E10" s="52"/>
      <c r="F10" s="48">
        <f t="shared" si="0"/>
        <v>5080.3999999999996</v>
      </c>
      <c r="G10" s="49">
        <f t="shared" si="1"/>
        <v>946.4</v>
      </c>
      <c r="H10" s="56">
        <f t="shared" si="3"/>
        <v>9516</v>
      </c>
    </row>
    <row r="11" spans="1:8" ht="15" customHeight="1" x14ac:dyDescent="0.15">
      <c r="A11" s="44" t="s">
        <v>22</v>
      </c>
      <c r="B11" s="45">
        <v>110000</v>
      </c>
      <c r="C11" s="45">
        <f t="shared" si="2"/>
        <v>3670</v>
      </c>
      <c r="D11" s="51" t="s">
        <v>23</v>
      </c>
      <c r="E11" s="52"/>
      <c r="F11" s="48">
        <f t="shared" si="0"/>
        <v>5373.5</v>
      </c>
      <c r="G11" s="49">
        <f t="shared" si="1"/>
        <v>1001</v>
      </c>
      <c r="H11" s="56">
        <f t="shared" si="3"/>
        <v>10065</v>
      </c>
    </row>
    <row r="12" spans="1:8" ht="15" customHeight="1" x14ac:dyDescent="0.15">
      <c r="A12" s="44" t="s">
        <v>24</v>
      </c>
      <c r="B12" s="45">
        <v>118000</v>
      </c>
      <c r="C12" s="45">
        <f t="shared" si="2"/>
        <v>3930</v>
      </c>
      <c r="D12" s="51" t="s">
        <v>25</v>
      </c>
      <c r="E12" s="52"/>
      <c r="F12" s="48">
        <f t="shared" si="0"/>
        <v>5764.3</v>
      </c>
      <c r="G12" s="49">
        <f t="shared" si="1"/>
        <v>1073.8</v>
      </c>
      <c r="H12" s="56">
        <f t="shared" si="3"/>
        <v>10797</v>
      </c>
    </row>
    <row r="13" spans="1:8" ht="15" customHeight="1" x14ac:dyDescent="0.15">
      <c r="A13" s="44" t="s">
        <v>26</v>
      </c>
      <c r="B13" s="45">
        <v>126000</v>
      </c>
      <c r="C13" s="45">
        <f t="shared" si="2"/>
        <v>4200</v>
      </c>
      <c r="D13" s="51" t="s">
        <v>27</v>
      </c>
      <c r="E13" s="52"/>
      <c r="F13" s="48">
        <f t="shared" si="0"/>
        <v>6155.1</v>
      </c>
      <c r="G13" s="49">
        <f t="shared" si="1"/>
        <v>1146.5999999999999</v>
      </c>
      <c r="H13" s="56">
        <f t="shared" si="3"/>
        <v>11529</v>
      </c>
    </row>
    <row r="14" spans="1:8" ht="15" customHeight="1" x14ac:dyDescent="0.15">
      <c r="A14" s="44" t="s">
        <v>28</v>
      </c>
      <c r="B14" s="45">
        <v>134000</v>
      </c>
      <c r="C14" s="45">
        <f t="shared" si="2"/>
        <v>4470</v>
      </c>
      <c r="D14" s="51" t="s">
        <v>29</v>
      </c>
      <c r="E14" s="52"/>
      <c r="F14" s="48">
        <f t="shared" si="0"/>
        <v>6545.9</v>
      </c>
      <c r="G14" s="49">
        <f t="shared" si="1"/>
        <v>1219.4000000000001</v>
      </c>
      <c r="H14" s="56">
        <f t="shared" si="3"/>
        <v>12261</v>
      </c>
    </row>
    <row r="15" spans="1:8" ht="15" customHeight="1" x14ac:dyDescent="0.15">
      <c r="A15" s="44" t="s">
        <v>30</v>
      </c>
      <c r="B15" s="45">
        <v>142000</v>
      </c>
      <c r="C15" s="45">
        <f t="shared" si="2"/>
        <v>4730</v>
      </c>
      <c r="D15" s="51" t="s">
        <v>31</v>
      </c>
      <c r="E15" s="52"/>
      <c r="F15" s="48">
        <f t="shared" si="0"/>
        <v>6936.7</v>
      </c>
      <c r="G15" s="49">
        <f t="shared" si="1"/>
        <v>1292.2</v>
      </c>
      <c r="H15" s="56">
        <f t="shared" si="3"/>
        <v>12993</v>
      </c>
    </row>
    <row r="16" spans="1:8" ht="15" customHeight="1" x14ac:dyDescent="0.15">
      <c r="A16" s="44" t="s">
        <v>32</v>
      </c>
      <c r="B16" s="45">
        <v>150000</v>
      </c>
      <c r="C16" s="45">
        <f t="shared" si="2"/>
        <v>5000</v>
      </c>
      <c r="D16" s="51" t="s">
        <v>33</v>
      </c>
      <c r="E16" s="52"/>
      <c r="F16" s="48">
        <f t="shared" si="0"/>
        <v>7327.5</v>
      </c>
      <c r="G16" s="49">
        <f t="shared" si="1"/>
        <v>1365</v>
      </c>
      <c r="H16" s="56">
        <f t="shared" si="3"/>
        <v>13725</v>
      </c>
    </row>
    <row r="17" spans="1:8" ht="15" customHeight="1" x14ac:dyDescent="0.15">
      <c r="A17" s="44" t="s">
        <v>34</v>
      </c>
      <c r="B17" s="45">
        <v>160000</v>
      </c>
      <c r="C17" s="45">
        <f t="shared" si="2"/>
        <v>5330</v>
      </c>
      <c r="D17" s="51" t="s">
        <v>35</v>
      </c>
      <c r="E17" s="52"/>
      <c r="F17" s="48">
        <f t="shared" si="0"/>
        <v>7816</v>
      </c>
      <c r="G17" s="49">
        <f t="shared" si="1"/>
        <v>1456</v>
      </c>
      <c r="H17" s="56">
        <f t="shared" si="3"/>
        <v>14640</v>
      </c>
    </row>
    <row r="18" spans="1:8" ht="15" customHeight="1" x14ac:dyDescent="0.15">
      <c r="A18" s="44" t="s">
        <v>36</v>
      </c>
      <c r="B18" s="45">
        <v>170000</v>
      </c>
      <c r="C18" s="45">
        <f t="shared" si="2"/>
        <v>5670</v>
      </c>
      <c r="D18" s="51" t="s">
        <v>37</v>
      </c>
      <c r="E18" s="52"/>
      <c r="F18" s="48">
        <f t="shared" si="0"/>
        <v>8304.5</v>
      </c>
      <c r="G18" s="49">
        <f t="shared" si="1"/>
        <v>1547</v>
      </c>
      <c r="H18" s="56">
        <f t="shared" si="3"/>
        <v>15555</v>
      </c>
    </row>
    <row r="19" spans="1:8" ht="15" customHeight="1" x14ac:dyDescent="0.15">
      <c r="A19" s="44" t="s">
        <v>38</v>
      </c>
      <c r="B19" s="45">
        <v>180000</v>
      </c>
      <c r="C19" s="45">
        <f t="shared" si="2"/>
        <v>6000</v>
      </c>
      <c r="D19" s="51" t="s">
        <v>39</v>
      </c>
      <c r="E19" s="52"/>
      <c r="F19" s="48">
        <f t="shared" si="0"/>
        <v>8793</v>
      </c>
      <c r="G19" s="49">
        <f t="shared" si="1"/>
        <v>1638</v>
      </c>
      <c r="H19" s="56">
        <f t="shared" si="3"/>
        <v>16470</v>
      </c>
    </row>
    <row r="20" spans="1:8" ht="15" customHeight="1" x14ac:dyDescent="0.15">
      <c r="A20" s="44" t="s">
        <v>40</v>
      </c>
      <c r="B20" s="45">
        <v>190000</v>
      </c>
      <c r="C20" s="45">
        <f t="shared" si="2"/>
        <v>6330</v>
      </c>
      <c r="D20" s="51" t="s">
        <v>41</v>
      </c>
      <c r="E20" s="52"/>
      <c r="F20" s="48">
        <f t="shared" si="0"/>
        <v>9281.5</v>
      </c>
      <c r="G20" s="49">
        <f t="shared" si="1"/>
        <v>1729</v>
      </c>
      <c r="H20" s="56">
        <f t="shared" si="3"/>
        <v>17385</v>
      </c>
    </row>
    <row r="21" spans="1:8" ht="15" customHeight="1" x14ac:dyDescent="0.15">
      <c r="A21" s="44" t="s">
        <v>42</v>
      </c>
      <c r="B21" s="45">
        <v>200000</v>
      </c>
      <c r="C21" s="45">
        <f t="shared" si="2"/>
        <v>6670</v>
      </c>
      <c r="D21" s="51" t="s">
        <v>43</v>
      </c>
      <c r="E21" s="52"/>
      <c r="F21" s="48">
        <f t="shared" si="0"/>
        <v>9770</v>
      </c>
      <c r="G21" s="49">
        <f t="shared" si="1"/>
        <v>1820</v>
      </c>
      <c r="H21" s="56">
        <f t="shared" si="3"/>
        <v>18300</v>
      </c>
    </row>
    <row r="22" spans="1:8" ht="15" customHeight="1" x14ac:dyDescent="0.15">
      <c r="A22" s="44" t="s">
        <v>44</v>
      </c>
      <c r="B22" s="45">
        <v>220000</v>
      </c>
      <c r="C22" s="45">
        <f t="shared" si="2"/>
        <v>7330</v>
      </c>
      <c r="D22" s="51" t="s">
        <v>45</v>
      </c>
      <c r="E22" s="52"/>
      <c r="F22" s="48">
        <f t="shared" si="0"/>
        <v>10747</v>
      </c>
      <c r="G22" s="49">
        <f t="shared" si="1"/>
        <v>2002</v>
      </c>
      <c r="H22" s="56">
        <f t="shared" si="3"/>
        <v>20130</v>
      </c>
    </row>
    <row r="23" spans="1:8" ht="15" customHeight="1" x14ac:dyDescent="0.15">
      <c r="A23" s="44" t="s">
        <v>46</v>
      </c>
      <c r="B23" s="45">
        <v>240000</v>
      </c>
      <c r="C23" s="45">
        <f t="shared" si="2"/>
        <v>8000</v>
      </c>
      <c r="D23" s="51" t="s">
        <v>47</v>
      </c>
      <c r="E23" s="52"/>
      <c r="F23" s="48">
        <f t="shared" si="0"/>
        <v>11724</v>
      </c>
      <c r="G23" s="49">
        <f t="shared" si="1"/>
        <v>2184</v>
      </c>
      <c r="H23" s="56">
        <f t="shared" si="3"/>
        <v>21960</v>
      </c>
    </row>
    <row r="24" spans="1:8" ht="15" customHeight="1" x14ac:dyDescent="0.15">
      <c r="A24" s="44" t="s">
        <v>48</v>
      </c>
      <c r="B24" s="45">
        <v>260000</v>
      </c>
      <c r="C24" s="45">
        <f t="shared" si="2"/>
        <v>8670</v>
      </c>
      <c r="D24" s="51" t="s">
        <v>49</v>
      </c>
      <c r="E24" s="52"/>
      <c r="F24" s="48">
        <f t="shared" si="0"/>
        <v>12701</v>
      </c>
      <c r="G24" s="49">
        <f t="shared" si="1"/>
        <v>2366</v>
      </c>
      <c r="H24" s="56">
        <f t="shared" si="3"/>
        <v>23790</v>
      </c>
    </row>
    <row r="25" spans="1:8" ht="15" customHeight="1" x14ac:dyDescent="0.15">
      <c r="A25" s="44" t="s">
        <v>50</v>
      </c>
      <c r="B25" s="45">
        <v>280000</v>
      </c>
      <c r="C25" s="45">
        <f t="shared" si="2"/>
        <v>9330</v>
      </c>
      <c r="D25" s="51" t="s">
        <v>51</v>
      </c>
      <c r="E25" s="52"/>
      <c r="F25" s="48">
        <f t="shared" si="0"/>
        <v>13678</v>
      </c>
      <c r="G25" s="49">
        <f t="shared" si="1"/>
        <v>2548</v>
      </c>
      <c r="H25" s="56">
        <f t="shared" si="3"/>
        <v>25620</v>
      </c>
    </row>
    <row r="26" spans="1:8" ht="15" customHeight="1" x14ac:dyDescent="0.15">
      <c r="A26" s="44" t="s">
        <v>52</v>
      </c>
      <c r="B26" s="45">
        <v>300000</v>
      </c>
      <c r="C26" s="45">
        <f t="shared" si="2"/>
        <v>10000</v>
      </c>
      <c r="D26" s="51" t="s">
        <v>53</v>
      </c>
      <c r="E26" s="52"/>
      <c r="F26" s="48">
        <f t="shared" si="0"/>
        <v>14655</v>
      </c>
      <c r="G26" s="49">
        <f t="shared" si="1"/>
        <v>2730</v>
      </c>
      <c r="H26" s="56">
        <f t="shared" si="3"/>
        <v>27450</v>
      </c>
    </row>
    <row r="27" spans="1:8" ht="15" customHeight="1" x14ac:dyDescent="0.15">
      <c r="A27" s="44" t="s">
        <v>54</v>
      </c>
      <c r="B27" s="45">
        <v>320000</v>
      </c>
      <c r="C27" s="45">
        <f t="shared" si="2"/>
        <v>10670</v>
      </c>
      <c r="D27" s="51" t="s">
        <v>55</v>
      </c>
      <c r="E27" s="52"/>
      <c r="F27" s="48">
        <f t="shared" si="0"/>
        <v>15632</v>
      </c>
      <c r="G27" s="49">
        <f t="shared" si="1"/>
        <v>2912</v>
      </c>
      <c r="H27" s="56">
        <f t="shared" si="3"/>
        <v>29280</v>
      </c>
    </row>
    <row r="28" spans="1:8" ht="15" customHeight="1" x14ac:dyDescent="0.15">
      <c r="A28" s="44" t="s">
        <v>56</v>
      </c>
      <c r="B28" s="45">
        <v>340000</v>
      </c>
      <c r="C28" s="45">
        <f t="shared" si="2"/>
        <v>11330</v>
      </c>
      <c r="D28" s="51" t="s">
        <v>57</v>
      </c>
      <c r="E28" s="52"/>
      <c r="F28" s="48">
        <f t="shared" si="0"/>
        <v>16609</v>
      </c>
      <c r="G28" s="49">
        <f t="shared" si="1"/>
        <v>3094</v>
      </c>
      <c r="H28" s="56">
        <f t="shared" si="3"/>
        <v>31110</v>
      </c>
    </row>
    <row r="29" spans="1:8" ht="15" customHeight="1" x14ac:dyDescent="0.15">
      <c r="A29" s="44" t="s">
        <v>58</v>
      </c>
      <c r="B29" s="45">
        <v>360000</v>
      </c>
      <c r="C29" s="45">
        <f t="shared" si="2"/>
        <v>12000</v>
      </c>
      <c r="D29" s="51" t="s">
        <v>59</v>
      </c>
      <c r="E29" s="52"/>
      <c r="F29" s="48">
        <f t="shared" si="0"/>
        <v>17586</v>
      </c>
      <c r="G29" s="49">
        <f t="shared" si="1"/>
        <v>3276</v>
      </c>
      <c r="H29" s="56">
        <f t="shared" si="3"/>
        <v>32940</v>
      </c>
    </row>
    <row r="30" spans="1:8" ht="15" customHeight="1" x14ac:dyDescent="0.15">
      <c r="A30" s="44" t="s">
        <v>60</v>
      </c>
      <c r="B30" s="45">
        <v>380000</v>
      </c>
      <c r="C30" s="45">
        <f t="shared" si="2"/>
        <v>12670</v>
      </c>
      <c r="D30" s="51" t="s">
        <v>61</v>
      </c>
      <c r="E30" s="52"/>
      <c r="F30" s="48">
        <f t="shared" si="0"/>
        <v>18563</v>
      </c>
      <c r="G30" s="49">
        <f t="shared" si="1"/>
        <v>3458</v>
      </c>
      <c r="H30" s="56">
        <f t="shared" si="3"/>
        <v>34770</v>
      </c>
    </row>
    <row r="31" spans="1:8" ht="15" customHeight="1" x14ac:dyDescent="0.15">
      <c r="A31" s="44" t="s">
        <v>62</v>
      </c>
      <c r="B31" s="45">
        <v>410000</v>
      </c>
      <c r="C31" s="45">
        <f t="shared" si="2"/>
        <v>13670</v>
      </c>
      <c r="D31" s="51" t="s">
        <v>63</v>
      </c>
      <c r="E31" s="52"/>
      <c r="F31" s="48">
        <f t="shared" si="0"/>
        <v>20028.5</v>
      </c>
      <c r="G31" s="49">
        <f t="shared" si="1"/>
        <v>3731</v>
      </c>
      <c r="H31" s="56">
        <f t="shared" si="3"/>
        <v>37515</v>
      </c>
    </row>
    <row r="32" spans="1:8" ht="15" customHeight="1" x14ac:dyDescent="0.15">
      <c r="A32" s="44" t="s">
        <v>64</v>
      </c>
      <c r="B32" s="45">
        <v>440000</v>
      </c>
      <c r="C32" s="45">
        <f t="shared" si="2"/>
        <v>14670</v>
      </c>
      <c r="D32" s="51" t="s">
        <v>65</v>
      </c>
      <c r="E32" s="52"/>
      <c r="F32" s="48">
        <f t="shared" si="0"/>
        <v>21494</v>
      </c>
      <c r="G32" s="49">
        <f t="shared" si="1"/>
        <v>4004</v>
      </c>
      <c r="H32" s="56">
        <f t="shared" si="3"/>
        <v>40260</v>
      </c>
    </row>
    <row r="33" spans="1:8" ht="15" customHeight="1" x14ac:dyDescent="0.15">
      <c r="A33" s="44" t="s">
        <v>66</v>
      </c>
      <c r="B33" s="45">
        <v>470000</v>
      </c>
      <c r="C33" s="45">
        <f t="shared" si="2"/>
        <v>15670</v>
      </c>
      <c r="D33" s="51" t="s">
        <v>67</v>
      </c>
      <c r="E33" s="52"/>
      <c r="F33" s="48">
        <f t="shared" si="0"/>
        <v>22959.5</v>
      </c>
      <c r="G33" s="49">
        <f t="shared" si="1"/>
        <v>4277</v>
      </c>
      <c r="H33" s="56">
        <f t="shared" si="3"/>
        <v>43005</v>
      </c>
    </row>
    <row r="34" spans="1:8" ht="15" customHeight="1" x14ac:dyDescent="0.15">
      <c r="A34" s="44" t="s">
        <v>68</v>
      </c>
      <c r="B34" s="45">
        <v>500000</v>
      </c>
      <c r="C34" s="45">
        <f t="shared" si="2"/>
        <v>16670</v>
      </c>
      <c r="D34" s="51" t="s">
        <v>69</v>
      </c>
      <c r="E34" s="52"/>
      <c r="F34" s="48">
        <f t="shared" si="0"/>
        <v>24425</v>
      </c>
      <c r="G34" s="49">
        <f t="shared" si="1"/>
        <v>4550</v>
      </c>
      <c r="H34" s="56">
        <f t="shared" si="3"/>
        <v>45750</v>
      </c>
    </row>
    <row r="35" spans="1:8" ht="15" customHeight="1" x14ac:dyDescent="0.15">
      <c r="A35" s="44" t="s">
        <v>70</v>
      </c>
      <c r="B35" s="45">
        <v>530000</v>
      </c>
      <c r="C35" s="45">
        <f t="shared" si="2"/>
        <v>17670</v>
      </c>
      <c r="D35" s="51" t="s">
        <v>71</v>
      </c>
      <c r="E35" s="52"/>
      <c r="F35" s="48">
        <f t="shared" si="0"/>
        <v>25890.5</v>
      </c>
      <c r="G35" s="49">
        <f t="shared" si="1"/>
        <v>4823</v>
      </c>
      <c r="H35" s="56">
        <f t="shared" si="3"/>
        <v>48495</v>
      </c>
    </row>
    <row r="36" spans="1:8" ht="15" customHeight="1" x14ac:dyDescent="0.15">
      <c r="A36" s="44" t="s">
        <v>72</v>
      </c>
      <c r="B36" s="45">
        <v>560000</v>
      </c>
      <c r="C36" s="45">
        <f t="shared" si="2"/>
        <v>18670</v>
      </c>
      <c r="D36" s="51" t="s">
        <v>73</v>
      </c>
      <c r="E36" s="52"/>
      <c r="F36" s="48">
        <f t="shared" si="0"/>
        <v>27356</v>
      </c>
      <c r="G36" s="49">
        <f t="shared" si="1"/>
        <v>5096</v>
      </c>
      <c r="H36" s="56">
        <f t="shared" si="3"/>
        <v>51240</v>
      </c>
    </row>
    <row r="37" spans="1:8" ht="15" customHeight="1" x14ac:dyDescent="0.15">
      <c r="A37" s="44" t="s">
        <v>74</v>
      </c>
      <c r="B37" s="45">
        <v>590000</v>
      </c>
      <c r="C37" s="45">
        <f t="shared" si="2"/>
        <v>19670</v>
      </c>
      <c r="D37" s="51" t="s">
        <v>75</v>
      </c>
      <c r="E37" s="52"/>
      <c r="F37" s="48">
        <f t="shared" si="0"/>
        <v>28821.5</v>
      </c>
      <c r="G37" s="49">
        <f t="shared" si="1"/>
        <v>5369</v>
      </c>
      <c r="H37" s="56">
        <f t="shared" si="3"/>
        <v>53985</v>
      </c>
    </row>
    <row r="38" spans="1:8" ht="15" customHeight="1" x14ac:dyDescent="0.15">
      <c r="A38" s="44" t="s">
        <v>76</v>
      </c>
      <c r="B38" s="45">
        <v>620000</v>
      </c>
      <c r="C38" s="45">
        <f t="shared" si="2"/>
        <v>20670</v>
      </c>
      <c r="D38" s="51" t="s">
        <v>77</v>
      </c>
      <c r="E38" s="52"/>
      <c r="F38" s="48">
        <f t="shared" si="0"/>
        <v>30287</v>
      </c>
      <c r="G38" s="49">
        <f t="shared" si="1"/>
        <v>5642</v>
      </c>
      <c r="H38" s="50">
        <f t="shared" si="3"/>
        <v>56730</v>
      </c>
    </row>
    <row r="39" spans="1:8" ht="15" customHeight="1" x14ac:dyDescent="0.15">
      <c r="A39" s="44" t="s">
        <v>78</v>
      </c>
      <c r="B39" s="45">
        <v>650000</v>
      </c>
      <c r="C39" s="45">
        <f t="shared" si="2"/>
        <v>21670</v>
      </c>
      <c r="D39" s="51" t="s">
        <v>79</v>
      </c>
      <c r="E39" s="52"/>
      <c r="F39" s="48">
        <f t="shared" si="0"/>
        <v>31752.5</v>
      </c>
      <c r="G39" s="49">
        <f t="shared" si="1"/>
        <v>5915</v>
      </c>
      <c r="H39" s="50">
        <f t="shared" si="3"/>
        <v>59475</v>
      </c>
    </row>
    <row r="40" spans="1:8" ht="15" customHeight="1" x14ac:dyDescent="0.15">
      <c r="A40" s="44" t="s">
        <v>80</v>
      </c>
      <c r="B40" s="45">
        <v>680000</v>
      </c>
      <c r="C40" s="45">
        <f t="shared" si="2"/>
        <v>22670</v>
      </c>
      <c r="D40" s="51" t="s">
        <v>81</v>
      </c>
      <c r="E40" s="52"/>
      <c r="F40" s="48">
        <f t="shared" si="0"/>
        <v>33218</v>
      </c>
      <c r="G40" s="49">
        <f t="shared" si="1"/>
        <v>6188</v>
      </c>
      <c r="H40" s="57"/>
    </row>
    <row r="41" spans="1:8" ht="15" customHeight="1" x14ac:dyDescent="0.15">
      <c r="A41" s="44" t="s">
        <v>82</v>
      </c>
      <c r="B41" s="45">
        <v>710000</v>
      </c>
      <c r="C41" s="45">
        <f t="shared" si="2"/>
        <v>23670</v>
      </c>
      <c r="D41" s="51" t="s">
        <v>83</v>
      </c>
      <c r="E41" s="52"/>
      <c r="F41" s="48">
        <f t="shared" si="0"/>
        <v>34683.5</v>
      </c>
      <c r="G41" s="49">
        <f t="shared" si="1"/>
        <v>6461</v>
      </c>
      <c r="H41" s="57"/>
    </row>
    <row r="42" spans="1:8" ht="15" customHeight="1" x14ac:dyDescent="0.15">
      <c r="A42" s="44" t="s">
        <v>84</v>
      </c>
      <c r="B42" s="45">
        <v>750000</v>
      </c>
      <c r="C42" s="45">
        <f t="shared" si="2"/>
        <v>25000</v>
      </c>
      <c r="D42" s="51" t="s">
        <v>85</v>
      </c>
      <c r="E42" s="52"/>
      <c r="F42" s="48">
        <f t="shared" si="0"/>
        <v>36637.5</v>
      </c>
      <c r="G42" s="49">
        <f t="shared" si="1"/>
        <v>6825</v>
      </c>
      <c r="H42" s="57"/>
    </row>
    <row r="43" spans="1:8" ht="15" customHeight="1" x14ac:dyDescent="0.15">
      <c r="A43" s="44" t="s">
        <v>86</v>
      </c>
      <c r="B43" s="45">
        <v>790000</v>
      </c>
      <c r="C43" s="45">
        <f t="shared" si="2"/>
        <v>26330</v>
      </c>
      <c r="D43" s="51" t="s">
        <v>87</v>
      </c>
      <c r="E43" s="52"/>
      <c r="F43" s="48">
        <f t="shared" si="0"/>
        <v>38591.5</v>
      </c>
      <c r="G43" s="49">
        <f t="shared" si="1"/>
        <v>7189</v>
      </c>
      <c r="H43" s="57"/>
    </row>
    <row r="44" spans="1:8" ht="15" customHeight="1" x14ac:dyDescent="0.15">
      <c r="A44" s="44" t="s">
        <v>88</v>
      </c>
      <c r="B44" s="45">
        <v>830000</v>
      </c>
      <c r="C44" s="45">
        <f t="shared" si="2"/>
        <v>27670</v>
      </c>
      <c r="D44" s="51" t="s">
        <v>89</v>
      </c>
      <c r="E44" s="52"/>
      <c r="F44" s="48">
        <f t="shared" si="0"/>
        <v>40545.5</v>
      </c>
      <c r="G44" s="49">
        <f t="shared" si="1"/>
        <v>7553</v>
      </c>
      <c r="H44" s="57"/>
    </row>
    <row r="45" spans="1:8" ht="15" customHeight="1" x14ac:dyDescent="0.15">
      <c r="A45" s="44" t="s">
        <v>90</v>
      </c>
      <c r="B45" s="45">
        <v>880000</v>
      </c>
      <c r="C45" s="45">
        <f t="shared" si="2"/>
        <v>29330</v>
      </c>
      <c r="D45" s="51" t="s">
        <v>91</v>
      </c>
      <c r="E45" s="52"/>
      <c r="F45" s="48">
        <f t="shared" si="0"/>
        <v>42988</v>
      </c>
      <c r="G45" s="49">
        <f t="shared" si="1"/>
        <v>8008</v>
      </c>
      <c r="H45" s="57"/>
    </row>
    <row r="46" spans="1:8" ht="15" customHeight="1" x14ac:dyDescent="0.15">
      <c r="A46" s="44" t="s">
        <v>92</v>
      </c>
      <c r="B46" s="45">
        <v>930000</v>
      </c>
      <c r="C46" s="45">
        <f t="shared" si="2"/>
        <v>31000</v>
      </c>
      <c r="D46" s="51" t="s">
        <v>93</v>
      </c>
      <c r="E46" s="52"/>
      <c r="F46" s="48">
        <f t="shared" si="0"/>
        <v>45430.5</v>
      </c>
      <c r="G46" s="49">
        <f t="shared" si="1"/>
        <v>8463</v>
      </c>
      <c r="H46" s="57"/>
    </row>
    <row r="47" spans="1:8" ht="15" customHeight="1" x14ac:dyDescent="0.15">
      <c r="A47" s="44" t="s">
        <v>94</v>
      </c>
      <c r="B47" s="45">
        <v>980000</v>
      </c>
      <c r="C47" s="45">
        <f t="shared" si="2"/>
        <v>32670</v>
      </c>
      <c r="D47" s="51" t="s">
        <v>95</v>
      </c>
      <c r="E47" s="58"/>
      <c r="F47" s="48">
        <f t="shared" si="0"/>
        <v>47873</v>
      </c>
      <c r="G47" s="49">
        <f t="shared" si="1"/>
        <v>8918</v>
      </c>
      <c r="H47" s="57"/>
    </row>
    <row r="48" spans="1:8" ht="15" customHeight="1" x14ac:dyDescent="0.15">
      <c r="A48" s="44" t="s">
        <v>96</v>
      </c>
      <c r="B48" s="45">
        <v>1030000</v>
      </c>
      <c r="C48" s="45">
        <f t="shared" si="2"/>
        <v>34330</v>
      </c>
      <c r="D48" s="51" t="s">
        <v>97</v>
      </c>
      <c r="E48" s="52"/>
      <c r="F48" s="48">
        <f t="shared" si="0"/>
        <v>50315.5</v>
      </c>
      <c r="G48" s="49">
        <f t="shared" si="1"/>
        <v>9373</v>
      </c>
      <c r="H48" s="57"/>
    </row>
    <row r="49" spans="1:8" ht="15" customHeight="1" x14ac:dyDescent="0.15">
      <c r="A49" s="44" t="s">
        <v>98</v>
      </c>
      <c r="B49" s="45">
        <v>1090000</v>
      </c>
      <c r="C49" s="45">
        <f t="shared" si="2"/>
        <v>36330</v>
      </c>
      <c r="D49" s="51" t="s">
        <v>111</v>
      </c>
      <c r="E49" s="52"/>
      <c r="F49" s="48">
        <f t="shared" si="0"/>
        <v>53246.5</v>
      </c>
      <c r="G49" s="49">
        <f t="shared" si="1"/>
        <v>9919</v>
      </c>
      <c r="H49" s="57"/>
    </row>
    <row r="50" spans="1:8" ht="15" customHeight="1" x14ac:dyDescent="0.15">
      <c r="A50" s="44" t="s">
        <v>99</v>
      </c>
      <c r="B50" s="45">
        <v>1150000</v>
      </c>
      <c r="C50" s="45">
        <f t="shared" si="2"/>
        <v>38330</v>
      </c>
      <c r="D50" s="51" t="s">
        <v>100</v>
      </c>
      <c r="E50" s="52"/>
      <c r="F50" s="48">
        <f t="shared" si="0"/>
        <v>56177.5</v>
      </c>
      <c r="G50" s="49">
        <f t="shared" si="1"/>
        <v>10465</v>
      </c>
      <c r="H50" s="57"/>
    </row>
    <row r="51" spans="1:8" ht="15" customHeight="1" x14ac:dyDescent="0.15">
      <c r="A51" s="135" t="s">
        <v>101</v>
      </c>
      <c r="B51" s="136">
        <v>1210000</v>
      </c>
      <c r="C51" s="136">
        <f t="shared" si="2"/>
        <v>40330</v>
      </c>
      <c r="D51" s="51" t="s">
        <v>107</v>
      </c>
      <c r="E51" s="137"/>
      <c r="F51" s="48">
        <f t="shared" si="0"/>
        <v>59108.5</v>
      </c>
      <c r="G51" s="49">
        <f t="shared" si="1"/>
        <v>11011</v>
      </c>
      <c r="H51" s="57"/>
    </row>
    <row r="52" spans="1:8" ht="15" customHeight="1" x14ac:dyDescent="0.15">
      <c r="A52" s="44" t="s">
        <v>104</v>
      </c>
      <c r="B52" s="45">
        <v>1270000</v>
      </c>
      <c r="C52" s="45">
        <f>ROUND(B52/300,0)*10</f>
        <v>42330</v>
      </c>
      <c r="D52" s="51" t="s">
        <v>108</v>
      </c>
      <c r="E52" s="58"/>
      <c r="F52" s="48">
        <f t="shared" si="0"/>
        <v>62039.5</v>
      </c>
      <c r="G52" s="49">
        <f t="shared" si="1"/>
        <v>11557</v>
      </c>
      <c r="H52" s="247"/>
    </row>
    <row r="53" spans="1:8" ht="15" customHeight="1" x14ac:dyDescent="0.15">
      <c r="A53" s="138" t="s">
        <v>105</v>
      </c>
      <c r="B53" s="139">
        <v>1330000</v>
      </c>
      <c r="C53" s="139">
        <f>ROUND(B53/300,0)*10</f>
        <v>44330</v>
      </c>
      <c r="D53" s="140" t="s">
        <v>109</v>
      </c>
      <c r="E53" s="137"/>
      <c r="F53" s="48">
        <f t="shared" si="0"/>
        <v>64970.5</v>
      </c>
      <c r="G53" s="49">
        <f t="shared" si="1"/>
        <v>12103</v>
      </c>
      <c r="H53" s="247"/>
    </row>
    <row r="54" spans="1:8" ht="15" customHeight="1" x14ac:dyDescent="0.15">
      <c r="A54" s="59" t="s">
        <v>106</v>
      </c>
      <c r="B54" s="60">
        <v>1390000</v>
      </c>
      <c r="C54" s="60">
        <f>ROUND(B54/300,0)*10</f>
        <v>46330</v>
      </c>
      <c r="D54" s="61" t="s">
        <v>110</v>
      </c>
      <c r="E54" s="62"/>
      <c r="F54" s="63">
        <f t="shared" si="0"/>
        <v>67901.5</v>
      </c>
      <c r="G54" s="64">
        <f t="shared" si="1"/>
        <v>12649</v>
      </c>
      <c r="H54" s="248"/>
    </row>
    <row r="56" spans="1:8" x14ac:dyDescent="0.15">
      <c r="A56" s="229" t="s">
        <v>102</v>
      </c>
      <c r="B56" s="229"/>
      <c r="C56" s="229"/>
      <c r="D56" s="229"/>
      <c r="E56" s="229"/>
      <c r="F56" s="229"/>
      <c r="G56" s="229"/>
      <c r="H56" s="229"/>
    </row>
    <row r="57" spans="1:8" x14ac:dyDescent="0.15">
      <c r="A57" s="230" t="s">
        <v>134</v>
      </c>
      <c r="B57" s="230"/>
      <c r="C57" s="230"/>
      <c r="D57" s="230"/>
      <c r="E57" s="230"/>
      <c r="F57" s="230"/>
      <c r="G57" s="230"/>
      <c r="H57" s="230"/>
    </row>
  </sheetData>
  <mergeCells count="8">
    <mergeCell ref="A56:H56"/>
    <mergeCell ref="A57:H57"/>
    <mergeCell ref="A1:H1"/>
    <mergeCell ref="A2:C2"/>
    <mergeCell ref="D2:H2"/>
    <mergeCell ref="A3:A4"/>
    <mergeCell ref="B3:C3"/>
    <mergeCell ref="H52:H54"/>
  </mergeCells>
  <phoneticPr fontId="10"/>
  <pageMargins left="0.78740157480314965" right="0" top="0.74803149606299213" bottom="0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7"/>
  <sheetViews>
    <sheetView workbookViewId="0">
      <selection activeCell="K55" sqref="K55"/>
    </sheetView>
  </sheetViews>
  <sheetFormatPr defaultRowHeight="13.5" x14ac:dyDescent="0.15"/>
  <cols>
    <col min="1" max="1" width="5.625" customWidth="1"/>
    <col min="2" max="2" width="12.125" customWidth="1"/>
    <col min="3" max="3" width="9.75" customWidth="1"/>
    <col min="4" max="4" width="20.75" customWidth="1"/>
    <col min="5" max="5" width="1.5" customWidth="1"/>
    <col min="6" max="7" width="12.5" customWidth="1"/>
    <col min="8" max="8" width="14.5" customWidth="1"/>
  </cols>
  <sheetData>
    <row r="1" spans="1:8" ht="18.75" x14ac:dyDescent="0.2">
      <c r="A1" s="249" t="s">
        <v>121</v>
      </c>
      <c r="B1" s="249"/>
      <c r="C1" s="249"/>
      <c r="D1" s="249"/>
      <c r="E1" s="249"/>
      <c r="F1" s="249"/>
      <c r="G1" s="249"/>
      <c r="H1" s="249"/>
    </row>
    <row r="2" spans="1:8" x14ac:dyDescent="0.15">
      <c r="A2" s="250" t="s">
        <v>103</v>
      </c>
      <c r="B2" s="251"/>
      <c r="C2" s="251"/>
      <c r="D2" s="252" t="s">
        <v>127</v>
      </c>
      <c r="E2" s="252"/>
      <c r="F2" s="252"/>
      <c r="G2" s="252"/>
      <c r="H2" s="253"/>
    </row>
    <row r="3" spans="1:8" ht="15" customHeight="1" x14ac:dyDescent="0.15">
      <c r="A3" s="254" t="s">
        <v>1</v>
      </c>
      <c r="B3" s="255" t="s">
        <v>2</v>
      </c>
      <c r="C3" s="255"/>
      <c r="D3" s="65" t="s">
        <v>3</v>
      </c>
      <c r="E3" s="66"/>
      <c r="F3" s="67" t="s">
        <v>4</v>
      </c>
      <c r="G3" s="68" t="s">
        <v>5</v>
      </c>
      <c r="H3" s="69" t="s">
        <v>6</v>
      </c>
    </row>
    <row r="4" spans="1:8" ht="15" customHeight="1" x14ac:dyDescent="0.15">
      <c r="A4" s="254"/>
      <c r="B4" s="70" t="s">
        <v>7</v>
      </c>
      <c r="C4" s="70" t="s">
        <v>8</v>
      </c>
      <c r="D4" s="71" t="s">
        <v>9</v>
      </c>
      <c r="E4" s="72"/>
      <c r="F4" s="73" t="s">
        <v>128</v>
      </c>
      <c r="G4" s="74" t="s">
        <v>129</v>
      </c>
      <c r="H4" s="75" t="s">
        <v>112</v>
      </c>
    </row>
    <row r="5" spans="1:8" ht="15" customHeight="1" x14ac:dyDescent="0.15">
      <c r="A5" s="76" t="s">
        <v>10</v>
      </c>
      <c r="B5" s="77">
        <v>58000</v>
      </c>
      <c r="C5" s="77">
        <f>ROUND(B5/300,0)*10</f>
        <v>1930</v>
      </c>
      <c r="D5" s="78" t="s">
        <v>11</v>
      </c>
      <c r="E5" s="79"/>
      <c r="F5" s="80">
        <f>B5*49.55/1000</f>
        <v>2873.9</v>
      </c>
      <c r="G5" s="81">
        <f>B5*8.2/1000</f>
        <v>475.59999999999997</v>
      </c>
      <c r="H5" s="82"/>
    </row>
    <row r="6" spans="1:8" ht="15" customHeight="1" x14ac:dyDescent="0.15">
      <c r="A6" s="76" t="s">
        <v>12</v>
      </c>
      <c r="B6" s="77">
        <v>68000</v>
      </c>
      <c r="C6" s="77">
        <f>ROUND(B6/300,0)*10</f>
        <v>2270</v>
      </c>
      <c r="D6" s="83" t="s">
        <v>13</v>
      </c>
      <c r="E6" s="84"/>
      <c r="F6" s="80">
        <f t="shared" ref="F6:F54" si="0">B6*49.55/1000</f>
        <v>3369.4</v>
      </c>
      <c r="G6" s="81">
        <f t="shared" ref="G6:G54" si="1">B6*8.2/1000</f>
        <v>557.6</v>
      </c>
      <c r="H6" s="85"/>
    </row>
    <row r="7" spans="1:8" ht="15" customHeight="1" x14ac:dyDescent="0.15">
      <c r="A7" s="76" t="s">
        <v>14</v>
      </c>
      <c r="B7" s="77">
        <v>78000</v>
      </c>
      <c r="C7" s="77">
        <f>ROUND(B7/300,0)*10</f>
        <v>2600</v>
      </c>
      <c r="D7" s="83" t="s">
        <v>15</v>
      </c>
      <c r="E7" s="84"/>
      <c r="F7" s="80">
        <f t="shared" si="0"/>
        <v>3864.9</v>
      </c>
      <c r="G7" s="81">
        <f t="shared" si="1"/>
        <v>639.6</v>
      </c>
      <c r="H7" s="85"/>
    </row>
    <row r="8" spans="1:8" ht="15" customHeight="1" x14ac:dyDescent="0.15">
      <c r="A8" s="76" t="s">
        <v>16</v>
      </c>
      <c r="B8" s="77">
        <v>88000</v>
      </c>
      <c r="C8" s="77">
        <f>ROUND(B8/300,0)*10</f>
        <v>2930</v>
      </c>
      <c r="D8" s="83" t="s">
        <v>17</v>
      </c>
      <c r="E8" s="84"/>
      <c r="F8" s="80">
        <f t="shared" si="0"/>
        <v>4360.3999999999996</v>
      </c>
      <c r="G8" s="81">
        <f t="shared" si="1"/>
        <v>721.59999999999991</v>
      </c>
      <c r="H8" s="88">
        <f>B8*91.5/1000</f>
        <v>8052</v>
      </c>
    </row>
    <row r="9" spans="1:8" ht="15" customHeight="1" x14ac:dyDescent="0.15">
      <c r="A9" s="76" t="s">
        <v>18</v>
      </c>
      <c r="B9" s="77">
        <v>98000</v>
      </c>
      <c r="C9" s="77">
        <f t="shared" ref="C9:C51" si="2">ROUND(B9/300,0)*10</f>
        <v>3270</v>
      </c>
      <c r="D9" s="86" t="s">
        <v>19</v>
      </c>
      <c r="E9" s="87"/>
      <c r="F9" s="80">
        <f t="shared" si="0"/>
        <v>4855.8999999999996</v>
      </c>
      <c r="G9" s="81">
        <f t="shared" si="1"/>
        <v>803.59999999999991</v>
      </c>
      <c r="H9" s="88">
        <f t="shared" ref="H9:H39" si="3">B9*91.5/1000</f>
        <v>8967</v>
      </c>
    </row>
    <row r="10" spans="1:8" ht="15" customHeight="1" x14ac:dyDescent="0.15">
      <c r="A10" s="76" t="s">
        <v>20</v>
      </c>
      <c r="B10" s="77">
        <v>104000</v>
      </c>
      <c r="C10" s="77">
        <f t="shared" si="2"/>
        <v>3470</v>
      </c>
      <c r="D10" s="83" t="s">
        <v>21</v>
      </c>
      <c r="E10" s="84"/>
      <c r="F10" s="80">
        <f t="shared" si="0"/>
        <v>5153.2</v>
      </c>
      <c r="G10" s="81">
        <f t="shared" si="1"/>
        <v>852.79999999999984</v>
      </c>
      <c r="H10" s="88">
        <f t="shared" si="3"/>
        <v>9516</v>
      </c>
    </row>
    <row r="11" spans="1:8" ht="15" customHeight="1" x14ac:dyDescent="0.15">
      <c r="A11" s="76" t="s">
        <v>22</v>
      </c>
      <c r="B11" s="77">
        <v>110000</v>
      </c>
      <c r="C11" s="77">
        <f t="shared" si="2"/>
        <v>3670</v>
      </c>
      <c r="D11" s="83" t="s">
        <v>23</v>
      </c>
      <c r="E11" s="84"/>
      <c r="F11" s="80">
        <f t="shared" si="0"/>
        <v>5450.5</v>
      </c>
      <c r="G11" s="81">
        <f t="shared" si="1"/>
        <v>901.99999999999989</v>
      </c>
      <c r="H11" s="88">
        <f t="shared" si="3"/>
        <v>10065</v>
      </c>
    </row>
    <row r="12" spans="1:8" ht="15" customHeight="1" x14ac:dyDescent="0.15">
      <c r="A12" s="76" t="s">
        <v>24</v>
      </c>
      <c r="B12" s="77">
        <v>118000</v>
      </c>
      <c r="C12" s="77">
        <f t="shared" si="2"/>
        <v>3930</v>
      </c>
      <c r="D12" s="83" t="s">
        <v>25</v>
      </c>
      <c r="E12" s="84"/>
      <c r="F12" s="80">
        <f t="shared" si="0"/>
        <v>5846.9</v>
      </c>
      <c r="G12" s="81">
        <f t="shared" si="1"/>
        <v>967.59999999999991</v>
      </c>
      <c r="H12" s="88">
        <f t="shared" si="3"/>
        <v>10797</v>
      </c>
    </row>
    <row r="13" spans="1:8" ht="15" customHeight="1" x14ac:dyDescent="0.15">
      <c r="A13" s="76" t="s">
        <v>26</v>
      </c>
      <c r="B13" s="77">
        <v>126000</v>
      </c>
      <c r="C13" s="77">
        <f t="shared" si="2"/>
        <v>4200</v>
      </c>
      <c r="D13" s="83" t="s">
        <v>27</v>
      </c>
      <c r="E13" s="84"/>
      <c r="F13" s="80">
        <f t="shared" si="0"/>
        <v>6243.3</v>
      </c>
      <c r="G13" s="81">
        <f t="shared" si="1"/>
        <v>1033.1999999999998</v>
      </c>
      <c r="H13" s="88">
        <f t="shared" si="3"/>
        <v>11529</v>
      </c>
    </row>
    <row r="14" spans="1:8" ht="15" customHeight="1" x14ac:dyDescent="0.15">
      <c r="A14" s="76" t="s">
        <v>28</v>
      </c>
      <c r="B14" s="77">
        <v>134000</v>
      </c>
      <c r="C14" s="77">
        <f t="shared" si="2"/>
        <v>4470</v>
      </c>
      <c r="D14" s="83" t="s">
        <v>29</v>
      </c>
      <c r="E14" s="84"/>
      <c r="F14" s="80">
        <f t="shared" si="0"/>
        <v>6639.7</v>
      </c>
      <c r="G14" s="81">
        <f t="shared" si="1"/>
        <v>1098.8</v>
      </c>
      <c r="H14" s="88">
        <f t="shared" si="3"/>
        <v>12261</v>
      </c>
    </row>
    <row r="15" spans="1:8" ht="15" customHeight="1" x14ac:dyDescent="0.15">
      <c r="A15" s="76" t="s">
        <v>30</v>
      </c>
      <c r="B15" s="77">
        <v>142000</v>
      </c>
      <c r="C15" s="77">
        <f t="shared" si="2"/>
        <v>4730</v>
      </c>
      <c r="D15" s="83" t="s">
        <v>31</v>
      </c>
      <c r="E15" s="84"/>
      <c r="F15" s="80">
        <f t="shared" si="0"/>
        <v>7036.1</v>
      </c>
      <c r="G15" s="81">
        <f t="shared" si="1"/>
        <v>1164.4000000000001</v>
      </c>
      <c r="H15" s="88">
        <f t="shared" si="3"/>
        <v>12993</v>
      </c>
    </row>
    <row r="16" spans="1:8" ht="15" customHeight="1" x14ac:dyDescent="0.15">
      <c r="A16" s="76" t="s">
        <v>32</v>
      </c>
      <c r="B16" s="77">
        <v>150000</v>
      </c>
      <c r="C16" s="77">
        <f t="shared" si="2"/>
        <v>5000</v>
      </c>
      <c r="D16" s="83" t="s">
        <v>33</v>
      </c>
      <c r="E16" s="84"/>
      <c r="F16" s="80">
        <f t="shared" si="0"/>
        <v>7432.5</v>
      </c>
      <c r="G16" s="81">
        <f t="shared" si="1"/>
        <v>1230</v>
      </c>
      <c r="H16" s="88">
        <f t="shared" si="3"/>
        <v>13725</v>
      </c>
    </row>
    <row r="17" spans="1:8" ht="15" customHeight="1" x14ac:dyDescent="0.15">
      <c r="A17" s="76" t="s">
        <v>34</v>
      </c>
      <c r="B17" s="77">
        <v>160000</v>
      </c>
      <c r="C17" s="77">
        <f t="shared" si="2"/>
        <v>5330</v>
      </c>
      <c r="D17" s="83" t="s">
        <v>35</v>
      </c>
      <c r="E17" s="84"/>
      <c r="F17" s="80">
        <f t="shared" si="0"/>
        <v>7928</v>
      </c>
      <c r="G17" s="81">
        <f t="shared" si="1"/>
        <v>1312</v>
      </c>
      <c r="H17" s="88">
        <f t="shared" si="3"/>
        <v>14640</v>
      </c>
    </row>
    <row r="18" spans="1:8" ht="15" customHeight="1" x14ac:dyDescent="0.15">
      <c r="A18" s="76" t="s">
        <v>36</v>
      </c>
      <c r="B18" s="77">
        <v>170000</v>
      </c>
      <c r="C18" s="77">
        <f t="shared" si="2"/>
        <v>5670</v>
      </c>
      <c r="D18" s="83" t="s">
        <v>37</v>
      </c>
      <c r="E18" s="84"/>
      <c r="F18" s="80">
        <f t="shared" si="0"/>
        <v>8423.5</v>
      </c>
      <c r="G18" s="81">
        <f t="shared" si="1"/>
        <v>1393.9999999999998</v>
      </c>
      <c r="H18" s="88">
        <f t="shared" si="3"/>
        <v>15555</v>
      </c>
    </row>
    <row r="19" spans="1:8" ht="15" customHeight="1" x14ac:dyDescent="0.15">
      <c r="A19" s="76" t="s">
        <v>38</v>
      </c>
      <c r="B19" s="77">
        <v>180000</v>
      </c>
      <c r="C19" s="77">
        <f t="shared" si="2"/>
        <v>6000</v>
      </c>
      <c r="D19" s="83" t="s">
        <v>39</v>
      </c>
      <c r="E19" s="84"/>
      <c r="F19" s="80">
        <f t="shared" si="0"/>
        <v>8919</v>
      </c>
      <c r="G19" s="81">
        <f t="shared" si="1"/>
        <v>1475.9999999999998</v>
      </c>
      <c r="H19" s="88">
        <f t="shared" si="3"/>
        <v>16470</v>
      </c>
    </row>
    <row r="20" spans="1:8" ht="15" customHeight="1" x14ac:dyDescent="0.15">
      <c r="A20" s="76" t="s">
        <v>40</v>
      </c>
      <c r="B20" s="77">
        <v>190000</v>
      </c>
      <c r="C20" s="77">
        <f t="shared" si="2"/>
        <v>6330</v>
      </c>
      <c r="D20" s="83" t="s">
        <v>41</v>
      </c>
      <c r="E20" s="84"/>
      <c r="F20" s="80">
        <f t="shared" si="0"/>
        <v>9414.5</v>
      </c>
      <c r="G20" s="81">
        <f t="shared" si="1"/>
        <v>1557.9999999999998</v>
      </c>
      <c r="H20" s="88">
        <f t="shared" si="3"/>
        <v>17385</v>
      </c>
    </row>
    <row r="21" spans="1:8" ht="15" customHeight="1" x14ac:dyDescent="0.15">
      <c r="A21" s="76" t="s">
        <v>42</v>
      </c>
      <c r="B21" s="77">
        <v>200000</v>
      </c>
      <c r="C21" s="77">
        <f t="shared" si="2"/>
        <v>6670</v>
      </c>
      <c r="D21" s="83" t="s">
        <v>43</v>
      </c>
      <c r="E21" s="84"/>
      <c r="F21" s="80">
        <f t="shared" si="0"/>
        <v>9910</v>
      </c>
      <c r="G21" s="81">
        <f t="shared" si="1"/>
        <v>1639.9999999999998</v>
      </c>
      <c r="H21" s="88">
        <f t="shared" si="3"/>
        <v>18300</v>
      </c>
    </row>
    <row r="22" spans="1:8" ht="15" customHeight="1" x14ac:dyDescent="0.15">
      <c r="A22" s="76" t="s">
        <v>44</v>
      </c>
      <c r="B22" s="77">
        <v>220000</v>
      </c>
      <c r="C22" s="77">
        <f t="shared" si="2"/>
        <v>7330</v>
      </c>
      <c r="D22" s="83" t="s">
        <v>45</v>
      </c>
      <c r="E22" s="84"/>
      <c r="F22" s="80">
        <f t="shared" si="0"/>
        <v>10901</v>
      </c>
      <c r="G22" s="81">
        <f t="shared" si="1"/>
        <v>1803.9999999999998</v>
      </c>
      <c r="H22" s="88">
        <f t="shared" si="3"/>
        <v>20130</v>
      </c>
    </row>
    <row r="23" spans="1:8" ht="15" customHeight="1" x14ac:dyDescent="0.15">
      <c r="A23" s="76" t="s">
        <v>46</v>
      </c>
      <c r="B23" s="77">
        <v>240000</v>
      </c>
      <c r="C23" s="77">
        <f t="shared" si="2"/>
        <v>8000</v>
      </c>
      <c r="D23" s="83" t="s">
        <v>47</v>
      </c>
      <c r="E23" s="84"/>
      <c r="F23" s="80">
        <f t="shared" si="0"/>
        <v>11892</v>
      </c>
      <c r="G23" s="81">
        <f t="shared" si="1"/>
        <v>1967.9999999999998</v>
      </c>
      <c r="H23" s="88">
        <f t="shared" si="3"/>
        <v>21960</v>
      </c>
    </row>
    <row r="24" spans="1:8" ht="15" customHeight="1" x14ac:dyDescent="0.15">
      <c r="A24" s="76" t="s">
        <v>48</v>
      </c>
      <c r="B24" s="77">
        <v>260000</v>
      </c>
      <c r="C24" s="77">
        <f t="shared" si="2"/>
        <v>8670</v>
      </c>
      <c r="D24" s="83" t="s">
        <v>49</v>
      </c>
      <c r="E24" s="84"/>
      <c r="F24" s="80">
        <f t="shared" si="0"/>
        <v>12883</v>
      </c>
      <c r="G24" s="81">
        <f t="shared" si="1"/>
        <v>2132</v>
      </c>
      <c r="H24" s="88">
        <f t="shared" si="3"/>
        <v>23790</v>
      </c>
    </row>
    <row r="25" spans="1:8" ht="15" customHeight="1" x14ac:dyDescent="0.15">
      <c r="A25" s="76" t="s">
        <v>50</v>
      </c>
      <c r="B25" s="77">
        <v>280000</v>
      </c>
      <c r="C25" s="77">
        <f t="shared" si="2"/>
        <v>9330</v>
      </c>
      <c r="D25" s="83" t="s">
        <v>51</v>
      </c>
      <c r="E25" s="84"/>
      <c r="F25" s="80">
        <f t="shared" si="0"/>
        <v>13874</v>
      </c>
      <c r="G25" s="81">
        <f t="shared" si="1"/>
        <v>2296</v>
      </c>
      <c r="H25" s="88">
        <f t="shared" si="3"/>
        <v>25620</v>
      </c>
    </row>
    <row r="26" spans="1:8" ht="15" customHeight="1" x14ac:dyDescent="0.15">
      <c r="A26" s="76" t="s">
        <v>52</v>
      </c>
      <c r="B26" s="77">
        <v>300000</v>
      </c>
      <c r="C26" s="77">
        <f t="shared" si="2"/>
        <v>10000</v>
      </c>
      <c r="D26" s="83" t="s">
        <v>53</v>
      </c>
      <c r="E26" s="84"/>
      <c r="F26" s="80">
        <f t="shared" si="0"/>
        <v>14865</v>
      </c>
      <c r="G26" s="81">
        <f t="shared" si="1"/>
        <v>2460</v>
      </c>
      <c r="H26" s="88">
        <f t="shared" si="3"/>
        <v>27450</v>
      </c>
    </row>
    <row r="27" spans="1:8" ht="15" customHeight="1" x14ac:dyDescent="0.15">
      <c r="A27" s="76" t="s">
        <v>54</v>
      </c>
      <c r="B27" s="77">
        <v>320000</v>
      </c>
      <c r="C27" s="77">
        <f t="shared" si="2"/>
        <v>10670</v>
      </c>
      <c r="D27" s="83" t="s">
        <v>55</v>
      </c>
      <c r="E27" s="84"/>
      <c r="F27" s="80">
        <f t="shared" si="0"/>
        <v>15856</v>
      </c>
      <c r="G27" s="81">
        <f t="shared" si="1"/>
        <v>2624</v>
      </c>
      <c r="H27" s="88">
        <f t="shared" si="3"/>
        <v>29280</v>
      </c>
    </row>
    <row r="28" spans="1:8" ht="15" customHeight="1" x14ac:dyDescent="0.15">
      <c r="A28" s="76" t="s">
        <v>56</v>
      </c>
      <c r="B28" s="77">
        <v>340000</v>
      </c>
      <c r="C28" s="77">
        <f t="shared" si="2"/>
        <v>11330</v>
      </c>
      <c r="D28" s="83" t="s">
        <v>57</v>
      </c>
      <c r="E28" s="84"/>
      <c r="F28" s="80">
        <f t="shared" si="0"/>
        <v>16847</v>
      </c>
      <c r="G28" s="81">
        <f t="shared" si="1"/>
        <v>2787.9999999999995</v>
      </c>
      <c r="H28" s="88">
        <f t="shared" si="3"/>
        <v>31110</v>
      </c>
    </row>
    <row r="29" spans="1:8" ht="15" customHeight="1" x14ac:dyDescent="0.15">
      <c r="A29" s="76" t="s">
        <v>58</v>
      </c>
      <c r="B29" s="77">
        <v>360000</v>
      </c>
      <c r="C29" s="77">
        <f t="shared" si="2"/>
        <v>12000</v>
      </c>
      <c r="D29" s="83" t="s">
        <v>59</v>
      </c>
      <c r="E29" s="84"/>
      <c r="F29" s="80">
        <f t="shared" si="0"/>
        <v>17838</v>
      </c>
      <c r="G29" s="81">
        <f t="shared" si="1"/>
        <v>2951.9999999999995</v>
      </c>
      <c r="H29" s="88">
        <f t="shared" si="3"/>
        <v>32940</v>
      </c>
    </row>
    <row r="30" spans="1:8" ht="15" customHeight="1" x14ac:dyDescent="0.15">
      <c r="A30" s="76" t="s">
        <v>60</v>
      </c>
      <c r="B30" s="77">
        <v>380000</v>
      </c>
      <c r="C30" s="77">
        <f t="shared" si="2"/>
        <v>12670</v>
      </c>
      <c r="D30" s="83" t="s">
        <v>61</v>
      </c>
      <c r="E30" s="84"/>
      <c r="F30" s="80">
        <f t="shared" si="0"/>
        <v>18829</v>
      </c>
      <c r="G30" s="81">
        <f t="shared" si="1"/>
        <v>3115.9999999999995</v>
      </c>
      <c r="H30" s="88">
        <f t="shared" si="3"/>
        <v>34770</v>
      </c>
    </row>
    <row r="31" spans="1:8" ht="15" customHeight="1" x14ac:dyDescent="0.15">
      <c r="A31" s="76" t="s">
        <v>62</v>
      </c>
      <c r="B31" s="77">
        <v>410000</v>
      </c>
      <c r="C31" s="77">
        <f t="shared" si="2"/>
        <v>13670</v>
      </c>
      <c r="D31" s="83" t="s">
        <v>63</v>
      </c>
      <c r="E31" s="84"/>
      <c r="F31" s="80">
        <f t="shared" si="0"/>
        <v>20315.5</v>
      </c>
      <c r="G31" s="81">
        <f t="shared" si="1"/>
        <v>3361.9999999999995</v>
      </c>
      <c r="H31" s="88">
        <f t="shared" si="3"/>
        <v>37515</v>
      </c>
    </row>
    <row r="32" spans="1:8" ht="15" customHeight="1" x14ac:dyDescent="0.15">
      <c r="A32" s="76" t="s">
        <v>64</v>
      </c>
      <c r="B32" s="77">
        <v>440000</v>
      </c>
      <c r="C32" s="77">
        <f t="shared" si="2"/>
        <v>14670</v>
      </c>
      <c r="D32" s="83" t="s">
        <v>65</v>
      </c>
      <c r="E32" s="84"/>
      <c r="F32" s="80">
        <f t="shared" si="0"/>
        <v>21802</v>
      </c>
      <c r="G32" s="81">
        <f t="shared" si="1"/>
        <v>3607.9999999999995</v>
      </c>
      <c r="H32" s="88">
        <f t="shared" si="3"/>
        <v>40260</v>
      </c>
    </row>
    <row r="33" spans="1:8" ht="15" customHeight="1" x14ac:dyDescent="0.15">
      <c r="A33" s="76" t="s">
        <v>66</v>
      </c>
      <c r="B33" s="77">
        <v>470000</v>
      </c>
      <c r="C33" s="77">
        <f t="shared" si="2"/>
        <v>15670</v>
      </c>
      <c r="D33" s="83" t="s">
        <v>67</v>
      </c>
      <c r="E33" s="84"/>
      <c r="F33" s="80">
        <f t="shared" si="0"/>
        <v>23288.5</v>
      </c>
      <c r="G33" s="81">
        <f t="shared" si="1"/>
        <v>3853.9999999999995</v>
      </c>
      <c r="H33" s="88">
        <f t="shared" si="3"/>
        <v>43005</v>
      </c>
    </row>
    <row r="34" spans="1:8" ht="15" customHeight="1" x14ac:dyDescent="0.15">
      <c r="A34" s="76" t="s">
        <v>68</v>
      </c>
      <c r="B34" s="77">
        <v>500000</v>
      </c>
      <c r="C34" s="77">
        <f t="shared" si="2"/>
        <v>16670</v>
      </c>
      <c r="D34" s="83" t="s">
        <v>69</v>
      </c>
      <c r="E34" s="84"/>
      <c r="F34" s="80">
        <f t="shared" si="0"/>
        <v>24775</v>
      </c>
      <c r="G34" s="81">
        <f t="shared" si="1"/>
        <v>4099.9999999999991</v>
      </c>
      <c r="H34" s="88">
        <f t="shared" si="3"/>
        <v>45750</v>
      </c>
    </row>
    <row r="35" spans="1:8" ht="15" customHeight="1" x14ac:dyDescent="0.15">
      <c r="A35" s="76" t="s">
        <v>70</v>
      </c>
      <c r="B35" s="77">
        <v>530000</v>
      </c>
      <c r="C35" s="77">
        <f t="shared" si="2"/>
        <v>17670</v>
      </c>
      <c r="D35" s="83" t="s">
        <v>71</v>
      </c>
      <c r="E35" s="84"/>
      <c r="F35" s="80">
        <f t="shared" si="0"/>
        <v>26261.5</v>
      </c>
      <c r="G35" s="81">
        <f t="shared" si="1"/>
        <v>4346</v>
      </c>
      <c r="H35" s="88">
        <f t="shared" si="3"/>
        <v>48495</v>
      </c>
    </row>
    <row r="36" spans="1:8" ht="15" customHeight="1" x14ac:dyDescent="0.15">
      <c r="A36" s="76" t="s">
        <v>72</v>
      </c>
      <c r="B36" s="77">
        <v>560000</v>
      </c>
      <c r="C36" s="77">
        <f t="shared" si="2"/>
        <v>18670</v>
      </c>
      <c r="D36" s="83" t="s">
        <v>73</v>
      </c>
      <c r="E36" s="84"/>
      <c r="F36" s="80">
        <f t="shared" si="0"/>
        <v>27748</v>
      </c>
      <c r="G36" s="81">
        <f t="shared" si="1"/>
        <v>4592</v>
      </c>
      <c r="H36" s="88">
        <f t="shared" si="3"/>
        <v>51240</v>
      </c>
    </row>
    <row r="37" spans="1:8" ht="15" customHeight="1" x14ac:dyDescent="0.15">
      <c r="A37" s="76" t="s">
        <v>74</v>
      </c>
      <c r="B37" s="77">
        <v>590000</v>
      </c>
      <c r="C37" s="77">
        <f t="shared" si="2"/>
        <v>19670</v>
      </c>
      <c r="D37" s="83" t="s">
        <v>75</v>
      </c>
      <c r="E37" s="84"/>
      <c r="F37" s="80">
        <f t="shared" si="0"/>
        <v>29234.5</v>
      </c>
      <c r="G37" s="81">
        <f t="shared" si="1"/>
        <v>4838</v>
      </c>
      <c r="H37" s="88">
        <f t="shared" si="3"/>
        <v>53985</v>
      </c>
    </row>
    <row r="38" spans="1:8" ht="15" customHeight="1" x14ac:dyDescent="0.15">
      <c r="A38" s="76" t="s">
        <v>76</v>
      </c>
      <c r="B38" s="77">
        <v>620000</v>
      </c>
      <c r="C38" s="77">
        <f t="shared" si="2"/>
        <v>20670</v>
      </c>
      <c r="D38" s="83" t="s">
        <v>77</v>
      </c>
      <c r="E38" s="84"/>
      <c r="F38" s="80">
        <f t="shared" si="0"/>
        <v>30721</v>
      </c>
      <c r="G38" s="81">
        <f t="shared" si="1"/>
        <v>5084</v>
      </c>
      <c r="H38" s="82">
        <f t="shared" si="3"/>
        <v>56730</v>
      </c>
    </row>
    <row r="39" spans="1:8" ht="15" customHeight="1" x14ac:dyDescent="0.15">
      <c r="A39" s="76" t="s">
        <v>78</v>
      </c>
      <c r="B39" s="77">
        <v>650000</v>
      </c>
      <c r="C39" s="77">
        <f t="shared" si="2"/>
        <v>21670</v>
      </c>
      <c r="D39" s="83" t="s">
        <v>79</v>
      </c>
      <c r="E39" s="84"/>
      <c r="F39" s="80">
        <f t="shared" si="0"/>
        <v>32207.5</v>
      </c>
      <c r="G39" s="81">
        <f t="shared" si="1"/>
        <v>5330</v>
      </c>
      <c r="H39" s="82">
        <f t="shared" si="3"/>
        <v>59475</v>
      </c>
    </row>
    <row r="40" spans="1:8" ht="15" customHeight="1" x14ac:dyDescent="0.15">
      <c r="A40" s="76" t="s">
        <v>80</v>
      </c>
      <c r="B40" s="77">
        <v>680000</v>
      </c>
      <c r="C40" s="77">
        <f t="shared" si="2"/>
        <v>22670</v>
      </c>
      <c r="D40" s="83" t="s">
        <v>81</v>
      </c>
      <c r="E40" s="84"/>
      <c r="F40" s="80">
        <f t="shared" si="0"/>
        <v>33694</v>
      </c>
      <c r="G40" s="81">
        <f t="shared" si="1"/>
        <v>5575.9999999999991</v>
      </c>
      <c r="H40" s="89"/>
    </row>
    <row r="41" spans="1:8" ht="15" customHeight="1" x14ac:dyDescent="0.15">
      <c r="A41" s="76" t="s">
        <v>82</v>
      </c>
      <c r="B41" s="77">
        <v>710000</v>
      </c>
      <c r="C41" s="77">
        <f t="shared" si="2"/>
        <v>23670</v>
      </c>
      <c r="D41" s="83" t="s">
        <v>83</v>
      </c>
      <c r="E41" s="84"/>
      <c r="F41" s="80">
        <f t="shared" si="0"/>
        <v>35180.5</v>
      </c>
      <c r="G41" s="81">
        <f t="shared" si="1"/>
        <v>5821.9999999999991</v>
      </c>
      <c r="H41" s="89"/>
    </row>
    <row r="42" spans="1:8" ht="15" customHeight="1" x14ac:dyDescent="0.15">
      <c r="A42" s="76" t="s">
        <v>84</v>
      </c>
      <c r="B42" s="77">
        <v>750000</v>
      </c>
      <c r="C42" s="77">
        <f t="shared" si="2"/>
        <v>25000</v>
      </c>
      <c r="D42" s="83" t="s">
        <v>85</v>
      </c>
      <c r="E42" s="84"/>
      <c r="F42" s="80">
        <f t="shared" si="0"/>
        <v>37162.5</v>
      </c>
      <c r="G42" s="81">
        <f t="shared" si="1"/>
        <v>6149.9999999999991</v>
      </c>
      <c r="H42" s="89"/>
    </row>
    <row r="43" spans="1:8" ht="15" customHeight="1" x14ac:dyDescent="0.15">
      <c r="A43" s="76" t="s">
        <v>86</v>
      </c>
      <c r="B43" s="77">
        <v>790000</v>
      </c>
      <c r="C43" s="77">
        <f t="shared" si="2"/>
        <v>26330</v>
      </c>
      <c r="D43" s="83" t="s">
        <v>87</v>
      </c>
      <c r="E43" s="84"/>
      <c r="F43" s="80">
        <f t="shared" si="0"/>
        <v>39144.5</v>
      </c>
      <c r="G43" s="81">
        <f t="shared" si="1"/>
        <v>6477.9999999999991</v>
      </c>
      <c r="H43" s="89"/>
    </row>
    <row r="44" spans="1:8" ht="15" customHeight="1" x14ac:dyDescent="0.15">
      <c r="A44" s="76" t="s">
        <v>88</v>
      </c>
      <c r="B44" s="77">
        <v>830000</v>
      </c>
      <c r="C44" s="77">
        <f t="shared" si="2"/>
        <v>27670</v>
      </c>
      <c r="D44" s="83" t="s">
        <v>89</v>
      </c>
      <c r="E44" s="84"/>
      <c r="F44" s="80">
        <f t="shared" si="0"/>
        <v>41126.5</v>
      </c>
      <c r="G44" s="81">
        <f t="shared" si="1"/>
        <v>6805.9999999999991</v>
      </c>
      <c r="H44" s="89"/>
    </row>
    <row r="45" spans="1:8" ht="15" customHeight="1" x14ac:dyDescent="0.15">
      <c r="A45" s="76" t="s">
        <v>90</v>
      </c>
      <c r="B45" s="77">
        <v>880000</v>
      </c>
      <c r="C45" s="77">
        <f t="shared" si="2"/>
        <v>29330</v>
      </c>
      <c r="D45" s="83" t="s">
        <v>91</v>
      </c>
      <c r="E45" s="84"/>
      <c r="F45" s="80">
        <f t="shared" si="0"/>
        <v>43604</v>
      </c>
      <c r="G45" s="81">
        <f t="shared" si="1"/>
        <v>7215.9999999999991</v>
      </c>
      <c r="H45" s="89"/>
    </row>
    <row r="46" spans="1:8" ht="15" customHeight="1" x14ac:dyDescent="0.15">
      <c r="A46" s="76" t="s">
        <v>92</v>
      </c>
      <c r="B46" s="77">
        <v>930000</v>
      </c>
      <c r="C46" s="77">
        <f t="shared" si="2"/>
        <v>31000</v>
      </c>
      <c r="D46" s="83" t="s">
        <v>93</v>
      </c>
      <c r="E46" s="84"/>
      <c r="F46" s="80">
        <f t="shared" si="0"/>
        <v>46081.5</v>
      </c>
      <c r="G46" s="81">
        <f t="shared" si="1"/>
        <v>7625.9999999999991</v>
      </c>
      <c r="H46" s="89"/>
    </row>
    <row r="47" spans="1:8" ht="15" customHeight="1" x14ac:dyDescent="0.15">
      <c r="A47" s="76" t="s">
        <v>94</v>
      </c>
      <c r="B47" s="77">
        <v>980000</v>
      </c>
      <c r="C47" s="77">
        <f t="shared" si="2"/>
        <v>32670</v>
      </c>
      <c r="D47" s="83" t="s">
        <v>95</v>
      </c>
      <c r="E47" s="90"/>
      <c r="F47" s="80">
        <f t="shared" si="0"/>
        <v>48559</v>
      </c>
      <c r="G47" s="81">
        <f t="shared" si="1"/>
        <v>8035.9999999999991</v>
      </c>
      <c r="H47" s="89"/>
    </row>
    <row r="48" spans="1:8" ht="15" customHeight="1" x14ac:dyDescent="0.15">
      <c r="A48" s="76" t="s">
        <v>96</v>
      </c>
      <c r="B48" s="77">
        <v>1030000</v>
      </c>
      <c r="C48" s="77">
        <f t="shared" si="2"/>
        <v>34330</v>
      </c>
      <c r="D48" s="83" t="s">
        <v>97</v>
      </c>
      <c r="E48" s="84"/>
      <c r="F48" s="80">
        <f t="shared" si="0"/>
        <v>51036.5</v>
      </c>
      <c r="G48" s="81">
        <f t="shared" si="1"/>
        <v>8446</v>
      </c>
      <c r="H48" s="89"/>
    </row>
    <row r="49" spans="1:8" ht="15" customHeight="1" x14ac:dyDescent="0.15">
      <c r="A49" s="76" t="s">
        <v>98</v>
      </c>
      <c r="B49" s="77">
        <v>1090000</v>
      </c>
      <c r="C49" s="77">
        <f t="shared" si="2"/>
        <v>36330</v>
      </c>
      <c r="D49" s="83" t="s">
        <v>111</v>
      </c>
      <c r="E49" s="84"/>
      <c r="F49" s="80">
        <f t="shared" si="0"/>
        <v>54009.5</v>
      </c>
      <c r="G49" s="81">
        <f t="shared" si="1"/>
        <v>8938</v>
      </c>
      <c r="H49" s="89"/>
    </row>
    <row r="50" spans="1:8" ht="15" customHeight="1" x14ac:dyDescent="0.15">
      <c r="A50" s="76" t="s">
        <v>99</v>
      </c>
      <c r="B50" s="77">
        <v>1150000</v>
      </c>
      <c r="C50" s="77">
        <f t="shared" si="2"/>
        <v>38330</v>
      </c>
      <c r="D50" s="83" t="s">
        <v>100</v>
      </c>
      <c r="E50" s="84"/>
      <c r="F50" s="80">
        <f t="shared" si="0"/>
        <v>56982.5</v>
      </c>
      <c r="G50" s="81">
        <f t="shared" si="1"/>
        <v>9430</v>
      </c>
      <c r="H50" s="89"/>
    </row>
    <row r="51" spans="1:8" ht="15" customHeight="1" x14ac:dyDescent="0.15">
      <c r="A51" s="130" t="s">
        <v>101</v>
      </c>
      <c r="B51" s="131">
        <v>1210000</v>
      </c>
      <c r="C51" s="131">
        <f t="shared" si="2"/>
        <v>40330</v>
      </c>
      <c r="D51" s="83" t="s">
        <v>107</v>
      </c>
      <c r="E51" s="129"/>
      <c r="F51" s="80">
        <f t="shared" si="0"/>
        <v>59955.5</v>
      </c>
      <c r="G51" s="81">
        <f t="shared" si="1"/>
        <v>9922</v>
      </c>
      <c r="H51" s="89"/>
    </row>
    <row r="52" spans="1:8" ht="15" customHeight="1" x14ac:dyDescent="0.15">
      <c r="A52" s="76" t="s">
        <v>104</v>
      </c>
      <c r="B52" s="77">
        <v>1270000</v>
      </c>
      <c r="C52" s="77">
        <f>ROUND(B52/300,0)*10</f>
        <v>42330</v>
      </c>
      <c r="D52" s="83" t="s">
        <v>108</v>
      </c>
      <c r="E52" s="90"/>
      <c r="F52" s="80">
        <f t="shared" si="0"/>
        <v>62928.5</v>
      </c>
      <c r="G52" s="81">
        <f t="shared" si="1"/>
        <v>10414</v>
      </c>
      <c r="H52" s="256"/>
    </row>
    <row r="53" spans="1:8" ht="15" customHeight="1" x14ac:dyDescent="0.15">
      <c r="A53" s="133" t="s">
        <v>105</v>
      </c>
      <c r="B53" s="134">
        <v>1330000</v>
      </c>
      <c r="C53" s="134">
        <f>ROUND(B53/300,0)*10</f>
        <v>44330</v>
      </c>
      <c r="D53" s="132" t="s">
        <v>109</v>
      </c>
      <c r="E53" s="129"/>
      <c r="F53" s="80">
        <f t="shared" si="0"/>
        <v>65901.499999999985</v>
      </c>
      <c r="G53" s="81">
        <f t="shared" si="1"/>
        <v>10905.999999999998</v>
      </c>
      <c r="H53" s="256"/>
    </row>
    <row r="54" spans="1:8" ht="15" customHeight="1" x14ac:dyDescent="0.15">
      <c r="A54" s="91" t="s">
        <v>106</v>
      </c>
      <c r="B54" s="92">
        <v>1390000</v>
      </c>
      <c r="C54" s="92">
        <f>ROUND(B54/300,0)*10</f>
        <v>46330</v>
      </c>
      <c r="D54" s="93" t="s">
        <v>110</v>
      </c>
      <c r="E54" s="94"/>
      <c r="F54" s="95">
        <f t="shared" si="0"/>
        <v>68874.5</v>
      </c>
      <c r="G54" s="96">
        <f t="shared" si="1"/>
        <v>11397.999999999998</v>
      </c>
      <c r="H54" s="257"/>
    </row>
    <row r="56" spans="1:8" x14ac:dyDescent="0.15">
      <c r="A56" s="229" t="s">
        <v>102</v>
      </c>
      <c r="B56" s="229"/>
      <c r="C56" s="229"/>
      <c r="D56" s="229"/>
      <c r="E56" s="229"/>
      <c r="F56" s="229"/>
      <c r="G56" s="229"/>
      <c r="H56" s="229"/>
    </row>
    <row r="57" spans="1:8" x14ac:dyDescent="0.15">
      <c r="A57" s="230" t="s">
        <v>130</v>
      </c>
      <c r="B57" s="230"/>
      <c r="C57" s="230"/>
      <c r="D57" s="230"/>
      <c r="E57" s="230"/>
      <c r="F57" s="230"/>
      <c r="G57" s="230"/>
      <c r="H57" s="230"/>
    </row>
  </sheetData>
  <mergeCells count="8">
    <mergeCell ref="A56:H56"/>
    <mergeCell ref="A57:H57"/>
    <mergeCell ref="A1:H1"/>
    <mergeCell ref="A2:C2"/>
    <mergeCell ref="D2:H2"/>
    <mergeCell ref="A3:A4"/>
    <mergeCell ref="B3:C3"/>
    <mergeCell ref="H52:H54"/>
  </mergeCells>
  <phoneticPr fontId="10"/>
  <pageMargins left="0.78740157480314965" right="0.31496062992125984" top="0.55118110236220474" bottom="0.35433070866141736" header="0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7"/>
  <sheetViews>
    <sheetView topLeftCell="A22" workbookViewId="0">
      <selection activeCell="N48" sqref="N48"/>
    </sheetView>
  </sheetViews>
  <sheetFormatPr defaultRowHeight="13.5" x14ac:dyDescent="0.15"/>
  <cols>
    <col min="1" max="1" width="5.625" customWidth="1"/>
    <col min="2" max="2" width="12.125" customWidth="1"/>
    <col min="3" max="3" width="9.75" customWidth="1"/>
    <col min="4" max="4" width="20.75" customWidth="1"/>
    <col min="5" max="5" width="1.5" customWidth="1"/>
    <col min="6" max="7" width="12.5" customWidth="1"/>
    <col min="8" max="8" width="14.5" customWidth="1"/>
  </cols>
  <sheetData>
    <row r="1" spans="1:8" ht="18.75" x14ac:dyDescent="0.2">
      <c r="A1" s="258" t="s">
        <v>121</v>
      </c>
      <c r="B1" s="258"/>
      <c r="C1" s="258"/>
      <c r="D1" s="258"/>
      <c r="E1" s="258"/>
      <c r="F1" s="258"/>
      <c r="G1" s="258"/>
      <c r="H1" s="258"/>
    </row>
    <row r="2" spans="1:8" x14ac:dyDescent="0.15">
      <c r="A2" s="259" t="s">
        <v>103</v>
      </c>
      <c r="B2" s="260"/>
      <c r="C2" s="260"/>
      <c r="D2" s="261" t="s">
        <v>123</v>
      </c>
      <c r="E2" s="261"/>
      <c r="F2" s="261"/>
      <c r="G2" s="261"/>
      <c r="H2" s="262"/>
    </row>
    <row r="3" spans="1:8" ht="15" customHeight="1" x14ac:dyDescent="0.15">
      <c r="A3" s="263" t="s">
        <v>1</v>
      </c>
      <c r="B3" s="264" t="s">
        <v>2</v>
      </c>
      <c r="C3" s="264"/>
      <c r="D3" s="191" t="s">
        <v>3</v>
      </c>
      <c r="E3" s="192"/>
      <c r="F3" s="193" t="s">
        <v>4</v>
      </c>
      <c r="G3" s="194" t="s">
        <v>5</v>
      </c>
      <c r="H3" s="195" t="s">
        <v>6</v>
      </c>
    </row>
    <row r="4" spans="1:8" ht="15" customHeight="1" x14ac:dyDescent="0.15">
      <c r="A4" s="263"/>
      <c r="B4" s="196" t="s">
        <v>7</v>
      </c>
      <c r="C4" s="196" t="s">
        <v>8</v>
      </c>
      <c r="D4" s="197" t="s">
        <v>9</v>
      </c>
      <c r="E4" s="198"/>
      <c r="F4" s="199" t="s">
        <v>124</v>
      </c>
      <c r="G4" s="200" t="s">
        <v>125</v>
      </c>
      <c r="H4" s="201" t="s">
        <v>112</v>
      </c>
    </row>
    <row r="5" spans="1:8" ht="15" customHeight="1" x14ac:dyDescent="0.15">
      <c r="A5" s="202" t="s">
        <v>10</v>
      </c>
      <c r="B5" s="203">
        <v>58000</v>
      </c>
      <c r="C5" s="203">
        <f>ROUND(B5/300,0)*10</f>
        <v>1930</v>
      </c>
      <c r="D5" s="204" t="s">
        <v>11</v>
      </c>
      <c r="E5" s="205"/>
      <c r="F5" s="206">
        <f>B5*48.7/1000</f>
        <v>2824.6</v>
      </c>
      <c r="G5" s="207">
        <f>B5*9/1000</f>
        <v>522</v>
      </c>
      <c r="H5" s="208"/>
    </row>
    <row r="6" spans="1:8" ht="15" customHeight="1" x14ac:dyDescent="0.15">
      <c r="A6" s="202" t="s">
        <v>12</v>
      </c>
      <c r="B6" s="203">
        <v>68000</v>
      </c>
      <c r="C6" s="203">
        <f>ROUND(B6/300,0)*10</f>
        <v>2270</v>
      </c>
      <c r="D6" s="209" t="s">
        <v>13</v>
      </c>
      <c r="E6" s="210"/>
      <c r="F6" s="206">
        <f t="shared" ref="F6:F54" si="0">B6*48.7/1000</f>
        <v>3311.6</v>
      </c>
      <c r="G6" s="207">
        <f t="shared" ref="G6:G54" si="1">B6*9/1000</f>
        <v>612</v>
      </c>
      <c r="H6" s="211"/>
    </row>
    <row r="7" spans="1:8" ht="15" customHeight="1" x14ac:dyDescent="0.15">
      <c r="A7" s="202" t="s">
        <v>14</v>
      </c>
      <c r="B7" s="203">
        <v>78000</v>
      </c>
      <c r="C7" s="203">
        <f>ROUND(B7/300,0)*10</f>
        <v>2600</v>
      </c>
      <c r="D7" s="209" t="s">
        <v>15</v>
      </c>
      <c r="E7" s="210"/>
      <c r="F7" s="206">
        <f t="shared" si="0"/>
        <v>3798.6</v>
      </c>
      <c r="G7" s="207">
        <f t="shared" si="1"/>
        <v>702</v>
      </c>
      <c r="H7" s="211"/>
    </row>
    <row r="8" spans="1:8" ht="15" customHeight="1" x14ac:dyDescent="0.15">
      <c r="A8" s="202" t="s">
        <v>16</v>
      </c>
      <c r="B8" s="203">
        <v>88000</v>
      </c>
      <c r="C8" s="203">
        <f>ROUND(B8/300,0)*10</f>
        <v>2930</v>
      </c>
      <c r="D8" s="209" t="s">
        <v>17</v>
      </c>
      <c r="E8" s="210"/>
      <c r="F8" s="206">
        <f t="shared" si="0"/>
        <v>4285.6000000000004</v>
      </c>
      <c r="G8" s="207">
        <f t="shared" si="1"/>
        <v>792</v>
      </c>
      <c r="H8" s="212">
        <f>B8*91.5/1000</f>
        <v>8052</v>
      </c>
    </row>
    <row r="9" spans="1:8" ht="15" customHeight="1" x14ac:dyDescent="0.15">
      <c r="A9" s="202" t="s">
        <v>18</v>
      </c>
      <c r="B9" s="203">
        <v>98000</v>
      </c>
      <c r="C9" s="203">
        <f t="shared" ref="C9:C51" si="2">ROUND(B9/300,0)*10</f>
        <v>3270</v>
      </c>
      <c r="D9" s="213" t="s">
        <v>19</v>
      </c>
      <c r="E9" s="214"/>
      <c r="F9" s="206">
        <f t="shared" si="0"/>
        <v>4772.6000000000004</v>
      </c>
      <c r="G9" s="207">
        <f t="shared" si="1"/>
        <v>882</v>
      </c>
      <c r="H9" s="212">
        <f t="shared" ref="H9:H39" si="3">B9*91.5/1000</f>
        <v>8967</v>
      </c>
    </row>
    <row r="10" spans="1:8" ht="15" customHeight="1" x14ac:dyDescent="0.15">
      <c r="A10" s="202" t="s">
        <v>20</v>
      </c>
      <c r="B10" s="203">
        <v>104000</v>
      </c>
      <c r="C10" s="203">
        <f t="shared" si="2"/>
        <v>3470</v>
      </c>
      <c r="D10" s="209" t="s">
        <v>21</v>
      </c>
      <c r="E10" s="210"/>
      <c r="F10" s="206">
        <f t="shared" si="0"/>
        <v>5064.8</v>
      </c>
      <c r="G10" s="207">
        <f t="shared" si="1"/>
        <v>936</v>
      </c>
      <c r="H10" s="212">
        <f t="shared" si="3"/>
        <v>9516</v>
      </c>
    </row>
    <row r="11" spans="1:8" ht="15" customHeight="1" x14ac:dyDescent="0.15">
      <c r="A11" s="202" t="s">
        <v>22</v>
      </c>
      <c r="B11" s="203">
        <v>110000</v>
      </c>
      <c r="C11" s="203">
        <f t="shared" si="2"/>
        <v>3670</v>
      </c>
      <c r="D11" s="209" t="s">
        <v>23</v>
      </c>
      <c r="E11" s="210"/>
      <c r="F11" s="206">
        <f t="shared" si="0"/>
        <v>5357</v>
      </c>
      <c r="G11" s="207">
        <f t="shared" si="1"/>
        <v>990</v>
      </c>
      <c r="H11" s="212">
        <f t="shared" si="3"/>
        <v>10065</v>
      </c>
    </row>
    <row r="12" spans="1:8" ht="15" customHeight="1" x14ac:dyDescent="0.15">
      <c r="A12" s="202" t="s">
        <v>24</v>
      </c>
      <c r="B12" s="203">
        <v>118000</v>
      </c>
      <c r="C12" s="203">
        <f t="shared" si="2"/>
        <v>3930</v>
      </c>
      <c r="D12" s="209" t="s">
        <v>25</v>
      </c>
      <c r="E12" s="210"/>
      <c r="F12" s="206">
        <f t="shared" si="0"/>
        <v>5746.6</v>
      </c>
      <c r="G12" s="207">
        <f t="shared" si="1"/>
        <v>1062</v>
      </c>
      <c r="H12" s="212">
        <f t="shared" si="3"/>
        <v>10797</v>
      </c>
    </row>
    <row r="13" spans="1:8" ht="15" customHeight="1" x14ac:dyDescent="0.15">
      <c r="A13" s="202" t="s">
        <v>26</v>
      </c>
      <c r="B13" s="203">
        <v>126000</v>
      </c>
      <c r="C13" s="203">
        <f t="shared" si="2"/>
        <v>4200</v>
      </c>
      <c r="D13" s="209" t="s">
        <v>27</v>
      </c>
      <c r="E13" s="210"/>
      <c r="F13" s="206">
        <f t="shared" si="0"/>
        <v>6136.2</v>
      </c>
      <c r="G13" s="207">
        <f t="shared" si="1"/>
        <v>1134</v>
      </c>
      <c r="H13" s="212">
        <f t="shared" si="3"/>
        <v>11529</v>
      </c>
    </row>
    <row r="14" spans="1:8" ht="15" customHeight="1" x14ac:dyDescent="0.15">
      <c r="A14" s="202" t="s">
        <v>28</v>
      </c>
      <c r="B14" s="203">
        <v>134000</v>
      </c>
      <c r="C14" s="203">
        <f t="shared" si="2"/>
        <v>4470</v>
      </c>
      <c r="D14" s="209" t="s">
        <v>29</v>
      </c>
      <c r="E14" s="210"/>
      <c r="F14" s="206">
        <f t="shared" si="0"/>
        <v>6525.8</v>
      </c>
      <c r="G14" s="207">
        <f t="shared" si="1"/>
        <v>1206</v>
      </c>
      <c r="H14" s="212">
        <f t="shared" si="3"/>
        <v>12261</v>
      </c>
    </row>
    <row r="15" spans="1:8" ht="15" customHeight="1" x14ac:dyDescent="0.15">
      <c r="A15" s="202" t="s">
        <v>30</v>
      </c>
      <c r="B15" s="203">
        <v>142000</v>
      </c>
      <c r="C15" s="203">
        <f t="shared" si="2"/>
        <v>4730</v>
      </c>
      <c r="D15" s="209" t="s">
        <v>31</v>
      </c>
      <c r="E15" s="210"/>
      <c r="F15" s="206">
        <f t="shared" si="0"/>
        <v>6915.4</v>
      </c>
      <c r="G15" s="207">
        <f t="shared" si="1"/>
        <v>1278</v>
      </c>
      <c r="H15" s="212">
        <f t="shared" si="3"/>
        <v>12993</v>
      </c>
    </row>
    <row r="16" spans="1:8" ht="15" customHeight="1" x14ac:dyDescent="0.15">
      <c r="A16" s="202" t="s">
        <v>32</v>
      </c>
      <c r="B16" s="203">
        <v>150000</v>
      </c>
      <c r="C16" s="203">
        <f t="shared" si="2"/>
        <v>5000</v>
      </c>
      <c r="D16" s="209" t="s">
        <v>33</v>
      </c>
      <c r="E16" s="210"/>
      <c r="F16" s="206">
        <f t="shared" si="0"/>
        <v>7305</v>
      </c>
      <c r="G16" s="207">
        <f t="shared" si="1"/>
        <v>1350</v>
      </c>
      <c r="H16" s="212">
        <f t="shared" si="3"/>
        <v>13725</v>
      </c>
    </row>
    <row r="17" spans="1:8" ht="15" customHeight="1" x14ac:dyDescent="0.15">
      <c r="A17" s="202" t="s">
        <v>34</v>
      </c>
      <c r="B17" s="203">
        <v>160000</v>
      </c>
      <c r="C17" s="203">
        <f t="shared" si="2"/>
        <v>5330</v>
      </c>
      <c r="D17" s="209" t="s">
        <v>35</v>
      </c>
      <c r="E17" s="210"/>
      <c r="F17" s="206">
        <f t="shared" si="0"/>
        <v>7792</v>
      </c>
      <c r="G17" s="207">
        <f t="shared" si="1"/>
        <v>1440</v>
      </c>
      <c r="H17" s="212">
        <f t="shared" si="3"/>
        <v>14640</v>
      </c>
    </row>
    <row r="18" spans="1:8" ht="15" customHeight="1" x14ac:dyDescent="0.15">
      <c r="A18" s="202" t="s">
        <v>36</v>
      </c>
      <c r="B18" s="203">
        <v>170000</v>
      </c>
      <c r="C18" s="203">
        <f t="shared" si="2"/>
        <v>5670</v>
      </c>
      <c r="D18" s="209" t="s">
        <v>37</v>
      </c>
      <c r="E18" s="210"/>
      <c r="F18" s="206">
        <f t="shared" si="0"/>
        <v>8279.0000000000018</v>
      </c>
      <c r="G18" s="207">
        <f t="shared" si="1"/>
        <v>1530</v>
      </c>
      <c r="H18" s="212">
        <f t="shared" si="3"/>
        <v>15555</v>
      </c>
    </row>
    <row r="19" spans="1:8" ht="15" customHeight="1" x14ac:dyDescent="0.15">
      <c r="A19" s="202" t="s">
        <v>38</v>
      </c>
      <c r="B19" s="203">
        <v>180000</v>
      </c>
      <c r="C19" s="203">
        <f t="shared" si="2"/>
        <v>6000</v>
      </c>
      <c r="D19" s="209" t="s">
        <v>39</v>
      </c>
      <c r="E19" s="210"/>
      <c r="F19" s="206">
        <f t="shared" si="0"/>
        <v>8766</v>
      </c>
      <c r="G19" s="207">
        <f t="shared" si="1"/>
        <v>1620</v>
      </c>
      <c r="H19" s="212">
        <f t="shared" si="3"/>
        <v>16470</v>
      </c>
    </row>
    <row r="20" spans="1:8" ht="15" customHeight="1" x14ac:dyDescent="0.15">
      <c r="A20" s="202" t="s">
        <v>40</v>
      </c>
      <c r="B20" s="203">
        <v>190000</v>
      </c>
      <c r="C20" s="203">
        <f t="shared" si="2"/>
        <v>6330</v>
      </c>
      <c r="D20" s="209" t="s">
        <v>41</v>
      </c>
      <c r="E20" s="210"/>
      <c r="F20" s="206">
        <f t="shared" si="0"/>
        <v>9253</v>
      </c>
      <c r="G20" s="207">
        <f t="shared" si="1"/>
        <v>1710</v>
      </c>
      <c r="H20" s="212">
        <f t="shared" si="3"/>
        <v>17385</v>
      </c>
    </row>
    <row r="21" spans="1:8" ht="15" customHeight="1" x14ac:dyDescent="0.15">
      <c r="A21" s="202" t="s">
        <v>42</v>
      </c>
      <c r="B21" s="203">
        <v>200000</v>
      </c>
      <c r="C21" s="203">
        <f t="shared" si="2"/>
        <v>6670</v>
      </c>
      <c r="D21" s="209" t="s">
        <v>43</v>
      </c>
      <c r="E21" s="210"/>
      <c r="F21" s="206">
        <f t="shared" si="0"/>
        <v>9740</v>
      </c>
      <c r="G21" s="207">
        <f t="shared" si="1"/>
        <v>1800</v>
      </c>
      <c r="H21" s="212">
        <f t="shared" si="3"/>
        <v>18300</v>
      </c>
    </row>
    <row r="22" spans="1:8" ht="15" customHeight="1" x14ac:dyDescent="0.15">
      <c r="A22" s="202" t="s">
        <v>44</v>
      </c>
      <c r="B22" s="203">
        <v>220000</v>
      </c>
      <c r="C22" s="203">
        <f t="shared" si="2"/>
        <v>7330</v>
      </c>
      <c r="D22" s="209" t="s">
        <v>45</v>
      </c>
      <c r="E22" s="210"/>
      <c r="F22" s="206">
        <f t="shared" si="0"/>
        <v>10714</v>
      </c>
      <c r="G22" s="207">
        <f t="shared" si="1"/>
        <v>1980</v>
      </c>
      <c r="H22" s="212">
        <f t="shared" si="3"/>
        <v>20130</v>
      </c>
    </row>
    <row r="23" spans="1:8" ht="15" customHeight="1" x14ac:dyDescent="0.15">
      <c r="A23" s="202" t="s">
        <v>46</v>
      </c>
      <c r="B23" s="203">
        <v>240000</v>
      </c>
      <c r="C23" s="203">
        <f t="shared" si="2"/>
        <v>8000</v>
      </c>
      <c r="D23" s="209" t="s">
        <v>47</v>
      </c>
      <c r="E23" s="210"/>
      <c r="F23" s="206">
        <f t="shared" si="0"/>
        <v>11688</v>
      </c>
      <c r="G23" s="207">
        <f t="shared" si="1"/>
        <v>2160</v>
      </c>
      <c r="H23" s="212">
        <f t="shared" si="3"/>
        <v>21960</v>
      </c>
    </row>
    <row r="24" spans="1:8" ht="15" customHeight="1" x14ac:dyDescent="0.15">
      <c r="A24" s="202" t="s">
        <v>48</v>
      </c>
      <c r="B24" s="203">
        <v>260000</v>
      </c>
      <c r="C24" s="203">
        <f t="shared" si="2"/>
        <v>8670</v>
      </c>
      <c r="D24" s="209" t="s">
        <v>49</v>
      </c>
      <c r="E24" s="210"/>
      <c r="F24" s="206">
        <f t="shared" si="0"/>
        <v>12662</v>
      </c>
      <c r="G24" s="207">
        <f t="shared" si="1"/>
        <v>2340</v>
      </c>
      <c r="H24" s="212">
        <f t="shared" si="3"/>
        <v>23790</v>
      </c>
    </row>
    <row r="25" spans="1:8" ht="15" customHeight="1" x14ac:dyDescent="0.15">
      <c r="A25" s="202" t="s">
        <v>50</v>
      </c>
      <c r="B25" s="203">
        <v>280000</v>
      </c>
      <c r="C25" s="203">
        <f t="shared" si="2"/>
        <v>9330</v>
      </c>
      <c r="D25" s="209" t="s">
        <v>51</v>
      </c>
      <c r="E25" s="210"/>
      <c r="F25" s="206">
        <f t="shared" si="0"/>
        <v>13636</v>
      </c>
      <c r="G25" s="207">
        <f t="shared" si="1"/>
        <v>2520</v>
      </c>
      <c r="H25" s="212">
        <f t="shared" si="3"/>
        <v>25620</v>
      </c>
    </row>
    <row r="26" spans="1:8" ht="15" customHeight="1" x14ac:dyDescent="0.15">
      <c r="A26" s="202" t="s">
        <v>52</v>
      </c>
      <c r="B26" s="203">
        <v>300000</v>
      </c>
      <c r="C26" s="203">
        <f t="shared" si="2"/>
        <v>10000</v>
      </c>
      <c r="D26" s="209" t="s">
        <v>53</v>
      </c>
      <c r="E26" s="210"/>
      <c r="F26" s="206">
        <f t="shared" si="0"/>
        <v>14610</v>
      </c>
      <c r="G26" s="207">
        <f t="shared" si="1"/>
        <v>2700</v>
      </c>
      <c r="H26" s="212">
        <f t="shared" si="3"/>
        <v>27450</v>
      </c>
    </row>
    <row r="27" spans="1:8" ht="15" customHeight="1" x14ac:dyDescent="0.15">
      <c r="A27" s="202" t="s">
        <v>54</v>
      </c>
      <c r="B27" s="203">
        <v>320000</v>
      </c>
      <c r="C27" s="203">
        <f t="shared" si="2"/>
        <v>10670</v>
      </c>
      <c r="D27" s="209" t="s">
        <v>55</v>
      </c>
      <c r="E27" s="210"/>
      <c r="F27" s="206">
        <f t="shared" si="0"/>
        <v>15584</v>
      </c>
      <c r="G27" s="207">
        <f t="shared" si="1"/>
        <v>2880</v>
      </c>
      <c r="H27" s="212">
        <f t="shared" si="3"/>
        <v>29280</v>
      </c>
    </row>
    <row r="28" spans="1:8" ht="15" customHeight="1" x14ac:dyDescent="0.15">
      <c r="A28" s="202" t="s">
        <v>56</v>
      </c>
      <c r="B28" s="203">
        <v>340000</v>
      </c>
      <c r="C28" s="203">
        <f t="shared" si="2"/>
        <v>11330</v>
      </c>
      <c r="D28" s="209" t="s">
        <v>57</v>
      </c>
      <c r="E28" s="210"/>
      <c r="F28" s="206">
        <f t="shared" si="0"/>
        <v>16558.000000000004</v>
      </c>
      <c r="G28" s="207">
        <f t="shared" si="1"/>
        <v>3060</v>
      </c>
      <c r="H28" s="212">
        <f t="shared" si="3"/>
        <v>31110</v>
      </c>
    </row>
    <row r="29" spans="1:8" ht="15" customHeight="1" x14ac:dyDescent="0.15">
      <c r="A29" s="202" t="s">
        <v>58</v>
      </c>
      <c r="B29" s="203">
        <v>360000</v>
      </c>
      <c r="C29" s="203">
        <f t="shared" si="2"/>
        <v>12000</v>
      </c>
      <c r="D29" s="209" t="s">
        <v>59</v>
      </c>
      <c r="E29" s="210"/>
      <c r="F29" s="206">
        <f t="shared" si="0"/>
        <v>17532</v>
      </c>
      <c r="G29" s="207">
        <f t="shared" si="1"/>
        <v>3240</v>
      </c>
      <c r="H29" s="212">
        <f t="shared" si="3"/>
        <v>32940</v>
      </c>
    </row>
    <row r="30" spans="1:8" ht="15" customHeight="1" x14ac:dyDescent="0.15">
      <c r="A30" s="202" t="s">
        <v>60</v>
      </c>
      <c r="B30" s="203">
        <v>380000</v>
      </c>
      <c r="C30" s="203">
        <f t="shared" si="2"/>
        <v>12670</v>
      </c>
      <c r="D30" s="209" t="s">
        <v>61</v>
      </c>
      <c r="E30" s="210"/>
      <c r="F30" s="206">
        <f t="shared" si="0"/>
        <v>18506</v>
      </c>
      <c r="G30" s="207">
        <f t="shared" si="1"/>
        <v>3420</v>
      </c>
      <c r="H30" s="212">
        <f t="shared" si="3"/>
        <v>34770</v>
      </c>
    </row>
    <row r="31" spans="1:8" ht="15" customHeight="1" x14ac:dyDescent="0.15">
      <c r="A31" s="202" t="s">
        <v>62</v>
      </c>
      <c r="B31" s="203">
        <v>410000</v>
      </c>
      <c r="C31" s="203">
        <f t="shared" si="2"/>
        <v>13670</v>
      </c>
      <c r="D31" s="209" t="s">
        <v>63</v>
      </c>
      <c r="E31" s="210"/>
      <c r="F31" s="206">
        <f t="shared" si="0"/>
        <v>19967</v>
      </c>
      <c r="G31" s="207">
        <f t="shared" si="1"/>
        <v>3690</v>
      </c>
      <c r="H31" s="212">
        <f t="shared" si="3"/>
        <v>37515</v>
      </c>
    </row>
    <row r="32" spans="1:8" ht="15" customHeight="1" x14ac:dyDescent="0.15">
      <c r="A32" s="202" t="s">
        <v>64</v>
      </c>
      <c r="B32" s="203">
        <v>440000</v>
      </c>
      <c r="C32" s="203">
        <f t="shared" si="2"/>
        <v>14670</v>
      </c>
      <c r="D32" s="209" t="s">
        <v>65</v>
      </c>
      <c r="E32" s="210"/>
      <c r="F32" s="206">
        <f t="shared" si="0"/>
        <v>21428</v>
      </c>
      <c r="G32" s="207">
        <f t="shared" si="1"/>
        <v>3960</v>
      </c>
      <c r="H32" s="212">
        <f t="shared" si="3"/>
        <v>40260</v>
      </c>
    </row>
    <row r="33" spans="1:8" ht="15" customHeight="1" x14ac:dyDescent="0.15">
      <c r="A33" s="202" t="s">
        <v>66</v>
      </c>
      <c r="B33" s="203">
        <v>470000</v>
      </c>
      <c r="C33" s="203">
        <f t="shared" si="2"/>
        <v>15670</v>
      </c>
      <c r="D33" s="209" t="s">
        <v>67</v>
      </c>
      <c r="E33" s="210"/>
      <c r="F33" s="206">
        <f t="shared" si="0"/>
        <v>22889</v>
      </c>
      <c r="G33" s="207">
        <f t="shared" si="1"/>
        <v>4230</v>
      </c>
      <c r="H33" s="212">
        <f t="shared" si="3"/>
        <v>43005</v>
      </c>
    </row>
    <row r="34" spans="1:8" ht="15" customHeight="1" x14ac:dyDescent="0.15">
      <c r="A34" s="202" t="s">
        <v>68</v>
      </c>
      <c r="B34" s="203">
        <v>500000</v>
      </c>
      <c r="C34" s="203">
        <f t="shared" si="2"/>
        <v>16670</v>
      </c>
      <c r="D34" s="209" t="s">
        <v>69</v>
      </c>
      <c r="E34" s="210"/>
      <c r="F34" s="206">
        <f t="shared" si="0"/>
        <v>24350</v>
      </c>
      <c r="G34" s="207">
        <f t="shared" si="1"/>
        <v>4500</v>
      </c>
      <c r="H34" s="212">
        <f t="shared" si="3"/>
        <v>45750</v>
      </c>
    </row>
    <row r="35" spans="1:8" ht="15" customHeight="1" x14ac:dyDescent="0.15">
      <c r="A35" s="202" t="s">
        <v>70</v>
      </c>
      <c r="B35" s="203">
        <v>530000</v>
      </c>
      <c r="C35" s="203">
        <f t="shared" si="2"/>
        <v>17670</v>
      </c>
      <c r="D35" s="209" t="s">
        <v>71</v>
      </c>
      <c r="E35" s="210"/>
      <c r="F35" s="206">
        <f t="shared" si="0"/>
        <v>25811</v>
      </c>
      <c r="G35" s="207">
        <f t="shared" si="1"/>
        <v>4770</v>
      </c>
      <c r="H35" s="212">
        <f t="shared" si="3"/>
        <v>48495</v>
      </c>
    </row>
    <row r="36" spans="1:8" ht="15" customHeight="1" x14ac:dyDescent="0.15">
      <c r="A36" s="202" t="s">
        <v>72</v>
      </c>
      <c r="B36" s="203">
        <v>560000</v>
      </c>
      <c r="C36" s="203">
        <f t="shared" si="2"/>
        <v>18670</v>
      </c>
      <c r="D36" s="209" t="s">
        <v>73</v>
      </c>
      <c r="E36" s="210"/>
      <c r="F36" s="206">
        <f t="shared" si="0"/>
        <v>27272</v>
      </c>
      <c r="G36" s="207">
        <f t="shared" si="1"/>
        <v>5040</v>
      </c>
      <c r="H36" s="212">
        <f t="shared" si="3"/>
        <v>51240</v>
      </c>
    </row>
    <row r="37" spans="1:8" ht="15" customHeight="1" x14ac:dyDescent="0.15">
      <c r="A37" s="202" t="s">
        <v>74</v>
      </c>
      <c r="B37" s="203">
        <v>590000</v>
      </c>
      <c r="C37" s="203">
        <f t="shared" si="2"/>
        <v>19670</v>
      </c>
      <c r="D37" s="209" t="s">
        <v>75</v>
      </c>
      <c r="E37" s="210"/>
      <c r="F37" s="206">
        <f t="shared" si="0"/>
        <v>28733</v>
      </c>
      <c r="G37" s="207">
        <f t="shared" si="1"/>
        <v>5310</v>
      </c>
      <c r="H37" s="212">
        <f t="shared" si="3"/>
        <v>53985</v>
      </c>
    </row>
    <row r="38" spans="1:8" ht="15" customHeight="1" x14ac:dyDescent="0.15">
      <c r="A38" s="202" t="s">
        <v>76</v>
      </c>
      <c r="B38" s="203">
        <v>620000</v>
      </c>
      <c r="C38" s="203">
        <f t="shared" si="2"/>
        <v>20670</v>
      </c>
      <c r="D38" s="209" t="s">
        <v>77</v>
      </c>
      <c r="E38" s="210"/>
      <c r="F38" s="206">
        <f t="shared" si="0"/>
        <v>30194</v>
      </c>
      <c r="G38" s="207">
        <f t="shared" si="1"/>
        <v>5580</v>
      </c>
      <c r="H38" s="208">
        <f t="shared" si="3"/>
        <v>56730</v>
      </c>
    </row>
    <row r="39" spans="1:8" ht="15" customHeight="1" x14ac:dyDescent="0.15">
      <c r="A39" s="202" t="s">
        <v>78</v>
      </c>
      <c r="B39" s="203">
        <v>650000</v>
      </c>
      <c r="C39" s="203">
        <f t="shared" si="2"/>
        <v>21670</v>
      </c>
      <c r="D39" s="209" t="s">
        <v>79</v>
      </c>
      <c r="E39" s="210"/>
      <c r="F39" s="206">
        <f t="shared" si="0"/>
        <v>31655</v>
      </c>
      <c r="G39" s="207">
        <f t="shared" si="1"/>
        <v>5850</v>
      </c>
      <c r="H39" s="208">
        <f t="shared" si="3"/>
        <v>59475</v>
      </c>
    </row>
    <row r="40" spans="1:8" ht="15" customHeight="1" x14ac:dyDescent="0.15">
      <c r="A40" s="202" t="s">
        <v>80</v>
      </c>
      <c r="B40" s="203">
        <v>680000</v>
      </c>
      <c r="C40" s="203">
        <f t="shared" si="2"/>
        <v>22670</v>
      </c>
      <c r="D40" s="209" t="s">
        <v>81</v>
      </c>
      <c r="E40" s="210"/>
      <c r="F40" s="206">
        <f t="shared" si="0"/>
        <v>33116.000000000007</v>
      </c>
      <c r="G40" s="207">
        <f t="shared" si="1"/>
        <v>6120</v>
      </c>
      <c r="H40" s="215"/>
    </row>
    <row r="41" spans="1:8" ht="15" customHeight="1" x14ac:dyDescent="0.15">
      <c r="A41" s="202" t="s">
        <v>82</v>
      </c>
      <c r="B41" s="203">
        <v>710000</v>
      </c>
      <c r="C41" s="203">
        <f t="shared" si="2"/>
        <v>23670</v>
      </c>
      <c r="D41" s="209" t="s">
        <v>83</v>
      </c>
      <c r="E41" s="210"/>
      <c r="F41" s="206">
        <f t="shared" si="0"/>
        <v>34577</v>
      </c>
      <c r="G41" s="207">
        <f t="shared" si="1"/>
        <v>6390</v>
      </c>
      <c r="H41" s="215"/>
    </row>
    <row r="42" spans="1:8" ht="15" customHeight="1" x14ac:dyDescent="0.15">
      <c r="A42" s="202" t="s">
        <v>84</v>
      </c>
      <c r="B42" s="203">
        <v>750000</v>
      </c>
      <c r="C42" s="203">
        <f t="shared" si="2"/>
        <v>25000</v>
      </c>
      <c r="D42" s="209" t="s">
        <v>85</v>
      </c>
      <c r="E42" s="210"/>
      <c r="F42" s="206">
        <f t="shared" si="0"/>
        <v>36525</v>
      </c>
      <c r="G42" s="207">
        <f t="shared" si="1"/>
        <v>6750</v>
      </c>
      <c r="H42" s="215"/>
    </row>
    <row r="43" spans="1:8" ht="15" customHeight="1" x14ac:dyDescent="0.15">
      <c r="A43" s="202" t="s">
        <v>86</v>
      </c>
      <c r="B43" s="203">
        <v>790000</v>
      </c>
      <c r="C43" s="203">
        <f t="shared" si="2"/>
        <v>26330</v>
      </c>
      <c r="D43" s="209" t="s">
        <v>87</v>
      </c>
      <c r="E43" s="210"/>
      <c r="F43" s="206">
        <f t="shared" si="0"/>
        <v>38473</v>
      </c>
      <c r="G43" s="207">
        <f t="shared" si="1"/>
        <v>7110</v>
      </c>
      <c r="H43" s="215"/>
    </row>
    <row r="44" spans="1:8" ht="15" customHeight="1" x14ac:dyDescent="0.15">
      <c r="A44" s="202" t="s">
        <v>88</v>
      </c>
      <c r="B44" s="203">
        <v>830000</v>
      </c>
      <c r="C44" s="203">
        <f t="shared" si="2"/>
        <v>27670</v>
      </c>
      <c r="D44" s="209" t="s">
        <v>89</v>
      </c>
      <c r="E44" s="210"/>
      <c r="F44" s="206">
        <f t="shared" si="0"/>
        <v>40421</v>
      </c>
      <c r="G44" s="207">
        <f t="shared" si="1"/>
        <v>7470</v>
      </c>
      <c r="H44" s="215"/>
    </row>
    <row r="45" spans="1:8" ht="15" customHeight="1" x14ac:dyDescent="0.15">
      <c r="A45" s="202" t="s">
        <v>90</v>
      </c>
      <c r="B45" s="203">
        <v>880000</v>
      </c>
      <c r="C45" s="203">
        <f t="shared" si="2"/>
        <v>29330</v>
      </c>
      <c r="D45" s="209" t="s">
        <v>91</v>
      </c>
      <c r="E45" s="210"/>
      <c r="F45" s="206">
        <f t="shared" si="0"/>
        <v>42856</v>
      </c>
      <c r="G45" s="207">
        <f t="shared" si="1"/>
        <v>7920</v>
      </c>
      <c r="H45" s="215"/>
    </row>
    <row r="46" spans="1:8" ht="15" customHeight="1" x14ac:dyDescent="0.15">
      <c r="A46" s="202" t="s">
        <v>92</v>
      </c>
      <c r="B46" s="203">
        <v>930000</v>
      </c>
      <c r="C46" s="203">
        <f t="shared" si="2"/>
        <v>31000</v>
      </c>
      <c r="D46" s="209" t="s">
        <v>93</v>
      </c>
      <c r="E46" s="210"/>
      <c r="F46" s="206">
        <f t="shared" si="0"/>
        <v>45291</v>
      </c>
      <c r="G46" s="207">
        <f t="shared" si="1"/>
        <v>8370</v>
      </c>
      <c r="H46" s="215"/>
    </row>
    <row r="47" spans="1:8" ht="15" customHeight="1" x14ac:dyDescent="0.15">
      <c r="A47" s="202" t="s">
        <v>94</v>
      </c>
      <c r="B47" s="203">
        <v>980000</v>
      </c>
      <c r="C47" s="203">
        <f t="shared" si="2"/>
        <v>32670</v>
      </c>
      <c r="D47" s="209" t="s">
        <v>95</v>
      </c>
      <c r="E47" s="216"/>
      <c r="F47" s="206">
        <f t="shared" si="0"/>
        <v>47726</v>
      </c>
      <c r="G47" s="207">
        <f t="shared" si="1"/>
        <v>8820</v>
      </c>
      <c r="H47" s="215"/>
    </row>
    <row r="48" spans="1:8" ht="15" customHeight="1" x14ac:dyDescent="0.15">
      <c r="A48" s="202" t="s">
        <v>96</v>
      </c>
      <c r="B48" s="203">
        <v>1030000</v>
      </c>
      <c r="C48" s="203">
        <f t="shared" si="2"/>
        <v>34330</v>
      </c>
      <c r="D48" s="209" t="s">
        <v>97</v>
      </c>
      <c r="E48" s="210"/>
      <c r="F48" s="206">
        <f t="shared" si="0"/>
        <v>50161</v>
      </c>
      <c r="G48" s="207">
        <f t="shared" si="1"/>
        <v>9270</v>
      </c>
      <c r="H48" s="215"/>
    </row>
    <row r="49" spans="1:8" ht="15" customHeight="1" x14ac:dyDescent="0.15">
      <c r="A49" s="202" t="s">
        <v>98</v>
      </c>
      <c r="B49" s="203">
        <v>1090000</v>
      </c>
      <c r="C49" s="203">
        <f t="shared" si="2"/>
        <v>36330</v>
      </c>
      <c r="D49" s="209" t="s">
        <v>111</v>
      </c>
      <c r="E49" s="210"/>
      <c r="F49" s="206">
        <f t="shared" si="0"/>
        <v>53083</v>
      </c>
      <c r="G49" s="207">
        <f t="shared" si="1"/>
        <v>9810</v>
      </c>
      <c r="H49" s="215"/>
    </row>
    <row r="50" spans="1:8" ht="15" customHeight="1" x14ac:dyDescent="0.15">
      <c r="A50" s="202" t="s">
        <v>99</v>
      </c>
      <c r="B50" s="203">
        <v>1150000</v>
      </c>
      <c r="C50" s="203">
        <f t="shared" si="2"/>
        <v>38330</v>
      </c>
      <c r="D50" s="209" t="s">
        <v>100</v>
      </c>
      <c r="E50" s="210"/>
      <c r="F50" s="206">
        <f t="shared" si="0"/>
        <v>56005</v>
      </c>
      <c r="G50" s="207">
        <f t="shared" si="1"/>
        <v>10350</v>
      </c>
      <c r="H50" s="215"/>
    </row>
    <row r="51" spans="1:8" ht="15" customHeight="1" x14ac:dyDescent="0.15">
      <c r="A51" s="217" t="s">
        <v>101</v>
      </c>
      <c r="B51" s="218">
        <v>1210000</v>
      </c>
      <c r="C51" s="218">
        <f t="shared" si="2"/>
        <v>40330</v>
      </c>
      <c r="D51" s="209" t="s">
        <v>107</v>
      </c>
      <c r="E51" s="219"/>
      <c r="F51" s="206">
        <f t="shared" si="0"/>
        <v>58927</v>
      </c>
      <c r="G51" s="207">
        <f t="shared" si="1"/>
        <v>10890</v>
      </c>
      <c r="H51" s="215"/>
    </row>
    <row r="52" spans="1:8" ht="15" customHeight="1" x14ac:dyDescent="0.15">
      <c r="A52" s="202" t="s">
        <v>104</v>
      </c>
      <c r="B52" s="203">
        <v>1270000</v>
      </c>
      <c r="C52" s="203">
        <f>ROUND(B52/300,0)*10</f>
        <v>42330</v>
      </c>
      <c r="D52" s="209" t="s">
        <v>108</v>
      </c>
      <c r="E52" s="216"/>
      <c r="F52" s="206">
        <f t="shared" si="0"/>
        <v>61849</v>
      </c>
      <c r="G52" s="207">
        <f t="shared" si="1"/>
        <v>11430</v>
      </c>
      <c r="H52" s="265"/>
    </row>
    <row r="53" spans="1:8" ht="15" customHeight="1" x14ac:dyDescent="0.15">
      <c r="A53" s="220" t="s">
        <v>105</v>
      </c>
      <c r="B53" s="221">
        <v>1330000</v>
      </c>
      <c r="C53" s="221">
        <f>ROUND(B53/300,0)*10</f>
        <v>44330</v>
      </c>
      <c r="D53" s="222" t="s">
        <v>109</v>
      </c>
      <c r="E53" s="219"/>
      <c r="F53" s="206">
        <f t="shared" si="0"/>
        <v>64771.000000000007</v>
      </c>
      <c r="G53" s="207">
        <f t="shared" si="1"/>
        <v>11970</v>
      </c>
      <c r="H53" s="265"/>
    </row>
    <row r="54" spans="1:8" ht="15" customHeight="1" x14ac:dyDescent="0.15">
      <c r="A54" s="223" t="s">
        <v>106</v>
      </c>
      <c r="B54" s="224">
        <v>1390000</v>
      </c>
      <c r="C54" s="224">
        <f>ROUND(B54/300,0)*10</f>
        <v>46330</v>
      </c>
      <c r="D54" s="225" t="s">
        <v>110</v>
      </c>
      <c r="E54" s="226"/>
      <c r="F54" s="227">
        <f t="shared" si="0"/>
        <v>67693</v>
      </c>
      <c r="G54" s="228">
        <f t="shared" si="1"/>
        <v>12510</v>
      </c>
      <c r="H54" s="266"/>
    </row>
    <row r="56" spans="1:8" x14ac:dyDescent="0.15">
      <c r="A56" s="229" t="s">
        <v>102</v>
      </c>
      <c r="B56" s="229"/>
      <c r="C56" s="229"/>
      <c r="D56" s="229"/>
      <c r="E56" s="229"/>
      <c r="F56" s="229"/>
      <c r="G56" s="229"/>
      <c r="H56" s="229"/>
    </row>
    <row r="57" spans="1:8" x14ac:dyDescent="0.15">
      <c r="A57" s="230" t="s">
        <v>126</v>
      </c>
      <c r="B57" s="230"/>
      <c r="C57" s="230"/>
      <c r="D57" s="230"/>
      <c r="E57" s="230"/>
      <c r="F57" s="230"/>
      <c r="G57" s="230"/>
      <c r="H57" s="230"/>
    </row>
  </sheetData>
  <mergeCells count="8">
    <mergeCell ref="A56:H56"/>
    <mergeCell ref="A57:H57"/>
    <mergeCell ref="A1:H1"/>
    <mergeCell ref="A2:C2"/>
    <mergeCell ref="D2:H2"/>
    <mergeCell ref="A3:A4"/>
    <mergeCell ref="B3:C3"/>
    <mergeCell ref="H52:H54"/>
  </mergeCells>
  <phoneticPr fontId="10"/>
  <pageMargins left="0.78740157480314965" right="0.31496062992125984" top="0.55118110236220474" bottom="0.35433070866141736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7"/>
  <sheetViews>
    <sheetView topLeftCell="A21" workbookViewId="0">
      <selection activeCell="H47" sqref="H47"/>
    </sheetView>
  </sheetViews>
  <sheetFormatPr defaultRowHeight="13.5" x14ac:dyDescent="0.15"/>
  <cols>
    <col min="1" max="1" width="5.625" customWidth="1"/>
    <col min="2" max="2" width="12.125" customWidth="1"/>
    <col min="3" max="3" width="9.75" customWidth="1"/>
    <col min="4" max="4" width="20.75" customWidth="1"/>
    <col min="5" max="5" width="1.5" customWidth="1"/>
    <col min="6" max="7" width="12.5" customWidth="1"/>
    <col min="8" max="8" width="14.5" customWidth="1"/>
  </cols>
  <sheetData>
    <row r="1" spans="1:8" ht="18.75" x14ac:dyDescent="0.2">
      <c r="A1" s="240" t="s">
        <v>121</v>
      </c>
      <c r="B1" s="240"/>
      <c r="C1" s="240"/>
      <c r="D1" s="240"/>
      <c r="E1" s="240"/>
      <c r="F1" s="240"/>
      <c r="G1" s="240"/>
      <c r="H1" s="240"/>
    </row>
    <row r="2" spans="1:8" x14ac:dyDescent="0.15">
      <c r="A2" s="241" t="s">
        <v>103</v>
      </c>
      <c r="B2" s="242"/>
      <c r="C2" s="242"/>
      <c r="D2" s="243" t="s">
        <v>122</v>
      </c>
      <c r="E2" s="243"/>
      <c r="F2" s="243"/>
      <c r="G2" s="243"/>
      <c r="H2" s="244"/>
    </row>
    <row r="3" spans="1:8" ht="15" customHeight="1" x14ac:dyDescent="0.15">
      <c r="A3" s="245" t="s">
        <v>1</v>
      </c>
      <c r="B3" s="246" t="s">
        <v>2</v>
      </c>
      <c r="C3" s="246"/>
      <c r="D3" s="33" t="s">
        <v>3</v>
      </c>
      <c r="E3" s="34"/>
      <c r="F3" s="35" t="s">
        <v>4</v>
      </c>
      <c r="G3" s="36" t="s">
        <v>5</v>
      </c>
      <c r="H3" s="37" t="s">
        <v>6</v>
      </c>
    </row>
    <row r="4" spans="1:8" ht="15" customHeight="1" x14ac:dyDescent="0.15">
      <c r="A4" s="245"/>
      <c r="B4" s="38" t="s">
        <v>7</v>
      </c>
      <c r="C4" s="38" t="s">
        <v>8</v>
      </c>
      <c r="D4" s="39" t="s">
        <v>9</v>
      </c>
      <c r="E4" s="40"/>
      <c r="F4" s="41" t="s">
        <v>118</v>
      </c>
      <c r="G4" s="42" t="s">
        <v>119</v>
      </c>
      <c r="H4" s="43" t="s">
        <v>112</v>
      </c>
    </row>
    <row r="5" spans="1:8" ht="15" customHeight="1" x14ac:dyDescent="0.15">
      <c r="A5" s="44" t="s">
        <v>10</v>
      </c>
      <c r="B5" s="45">
        <v>58000</v>
      </c>
      <c r="C5" s="45">
        <f>ROUND(B5/300,0)*10</f>
        <v>1930</v>
      </c>
      <c r="D5" s="46" t="s">
        <v>11</v>
      </c>
      <c r="E5" s="47"/>
      <c r="F5" s="48">
        <f>B5*48.85/1000</f>
        <v>2833.3</v>
      </c>
      <c r="G5" s="49">
        <f>B5*8.95/1000</f>
        <v>519.09999999999991</v>
      </c>
      <c r="H5" s="50"/>
    </row>
    <row r="6" spans="1:8" ht="15" customHeight="1" x14ac:dyDescent="0.15">
      <c r="A6" s="44" t="s">
        <v>12</v>
      </c>
      <c r="B6" s="45">
        <v>68000</v>
      </c>
      <c r="C6" s="45">
        <f>ROUND(B6/300,0)*10</f>
        <v>2270</v>
      </c>
      <c r="D6" s="51" t="s">
        <v>13</v>
      </c>
      <c r="E6" s="52"/>
      <c r="F6" s="48">
        <f t="shared" ref="F6:F54" si="0">B6*48.85/1000</f>
        <v>3321.8</v>
      </c>
      <c r="G6" s="49">
        <f t="shared" ref="G6:G54" si="1">B6*8.95/1000</f>
        <v>608.6</v>
      </c>
      <c r="H6" s="53"/>
    </row>
    <row r="7" spans="1:8" ht="15" customHeight="1" x14ac:dyDescent="0.15">
      <c r="A7" s="44" t="s">
        <v>14</v>
      </c>
      <c r="B7" s="45">
        <v>78000</v>
      </c>
      <c r="C7" s="45">
        <f>ROUND(B7/300,0)*10</f>
        <v>2600</v>
      </c>
      <c r="D7" s="51" t="s">
        <v>15</v>
      </c>
      <c r="E7" s="52"/>
      <c r="F7" s="48">
        <f t="shared" si="0"/>
        <v>3810.3</v>
      </c>
      <c r="G7" s="49">
        <f t="shared" si="1"/>
        <v>698.1</v>
      </c>
      <c r="H7" s="53"/>
    </row>
    <row r="8" spans="1:8" ht="15" customHeight="1" x14ac:dyDescent="0.15">
      <c r="A8" s="44" t="s">
        <v>16</v>
      </c>
      <c r="B8" s="45">
        <v>88000</v>
      </c>
      <c r="C8" s="45">
        <f>ROUND(B8/300,0)*10</f>
        <v>2930</v>
      </c>
      <c r="D8" s="51" t="s">
        <v>17</v>
      </c>
      <c r="E8" s="52"/>
      <c r="F8" s="48">
        <f t="shared" si="0"/>
        <v>4298.8</v>
      </c>
      <c r="G8" s="49">
        <f t="shared" si="1"/>
        <v>787.59999999999991</v>
      </c>
      <c r="H8" s="56">
        <f>B8*91.5/1000</f>
        <v>8052</v>
      </c>
    </row>
    <row r="9" spans="1:8" ht="15" customHeight="1" x14ac:dyDescent="0.15">
      <c r="A9" s="44" t="s">
        <v>18</v>
      </c>
      <c r="B9" s="45">
        <v>98000</v>
      </c>
      <c r="C9" s="45">
        <f t="shared" ref="C9:C51" si="2">ROUND(B9/300,0)*10</f>
        <v>3270</v>
      </c>
      <c r="D9" s="54" t="s">
        <v>19</v>
      </c>
      <c r="E9" s="55"/>
      <c r="F9" s="48">
        <f t="shared" si="0"/>
        <v>4787.3</v>
      </c>
      <c r="G9" s="49">
        <f t="shared" si="1"/>
        <v>877.09999999999991</v>
      </c>
      <c r="H9" s="56">
        <f t="shared" ref="H9:H39" si="3">B9*91.5/1000</f>
        <v>8967</v>
      </c>
    </row>
    <row r="10" spans="1:8" ht="15" customHeight="1" x14ac:dyDescent="0.15">
      <c r="A10" s="44" t="s">
        <v>20</v>
      </c>
      <c r="B10" s="45">
        <v>104000</v>
      </c>
      <c r="C10" s="45">
        <f t="shared" si="2"/>
        <v>3470</v>
      </c>
      <c r="D10" s="51" t="s">
        <v>21</v>
      </c>
      <c r="E10" s="52"/>
      <c r="F10" s="48">
        <f t="shared" si="0"/>
        <v>5080.3999999999996</v>
      </c>
      <c r="G10" s="49">
        <f t="shared" si="1"/>
        <v>930.79999999999984</v>
      </c>
      <c r="H10" s="56">
        <f t="shared" si="3"/>
        <v>9516</v>
      </c>
    </row>
    <row r="11" spans="1:8" ht="15" customHeight="1" x14ac:dyDescent="0.15">
      <c r="A11" s="44" t="s">
        <v>22</v>
      </c>
      <c r="B11" s="45">
        <v>110000</v>
      </c>
      <c r="C11" s="45">
        <f t="shared" si="2"/>
        <v>3670</v>
      </c>
      <c r="D11" s="51" t="s">
        <v>23</v>
      </c>
      <c r="E11" s="52"/>
      <c r="F11" s="48">
        <f t="shared" si="0"/>
        <v>5373.5</v>
      </c>
      <c r="G11" s="49">
        <f t="shared" si="1"/>
        <v>984.49999999999989</v>
      </c>
      <c r="H11" s="56">
        <f t="shared" si="3"/>
        <v>10065</v>
      </c>
    </row>
    <row r="12" spans="1:8" ht="15" customHeight="1" x14ac:dyDescent="0.15">
      <c r="A12" s="44" t="s">
        <v>24</v>
      </c>
      <c r="B12" s="45">
        <v>118000</v>
      </c>
      <c r="C12" s="45">
        <f t="shared" si="2"/>
        <v>3930</v>
      </c>
      <c r="D12" s="51" t="s">
        <v>25</v>
      </c>
      <c r="E12" s="52"/>
      <c r="F12" s="48">
        <f t="shared" si="0"/>
        <v>5764.3</v>
      </c>
      <c r="G12" s="49">
        <f t="shared" si="1"/>
        <v>1056.0999999999999</v>
      </c>
      <c r="H12" s="56">
        <f t="shared" si="3"/>
        <v>10797</v>
      </c>
    </row>
    <row r="13" spans="1:8" ht="15" customHeight="1" x14ac:dyDescent="0.15">
      <c r="A13" s="44" t="s">
        <v>26</v>
      </c>
      <c r="B13" s="45">
        <v>126000</v>
      </c>
      <c r="C13" s="45">
        <f t="shared" si="2"/>
        <v>4200</v>
      </c>
      <c r="D13" s="51" t="s">
        <v>27</v>
      </c>
      <c r="E13" s="52"/>
      <c r="F13" s="48">
        <f t="shared" si="0"/>
        <v>6155.1</v>
      </c>
      <c r="G13" s="49">
        <f t="shared" si="1"/>
        <v>1127.7</v>
      </c>
      <c r="H13" s="56">
        <f t="shared" si="3"/>
        <v>11529</v>
      </c>
    </row>
    <row r="14" spans="1:8" ht="15" customHeight="1" x14ac:dyDescent="0.15">
      <c r="A14" s="44" t="s">
        <v>28</v>
      </c>
      <c r="B14" s="45">
        <v>134000</v>
      </c>
      <c r="C14" s="45">
        <f t="shared" si="2"/>
        <v>4470</v>
      </c>
      <c r="D14" s="51" t="s">
        <v>29</v>
      </c>
      <c r="E14" s="52"/>
      <c r="F14" s="48">
        <f t="shared" si="0"/>
        <v>6545.9</v>
      </c>
      <c r="G14" s="49">
        <f t="shared" si="1"/>
        <v>1199.3</v>
      </c>
      <c r="H14" s="56">
        <f t="shared" si="3"/>
        <v>12261</v>
      </c>
    </row>
    <row r="15" spans="1:8" ht="15" customHeight="1" x14ac:dyDescent="0.15">
      <c r="A15" s="44" t="s">
        <v>30</v>
      </c>
      <c r="B15" s="45">
        <v>142000</v>
      </c>
      <c r="C15" s="45">
        <f t="shared" si="2"/>
        <v>4730</v>
      </c>
      <c r="D15" s="51" t="s">
        <v>31</v>
      </c>
      <c r="E15" s="52"/>
      <c r="F15" s="48">
        <f t="shared" si="0"/>
        <v>6936.7</v>
      </c>
      <c r="G15" s="49">
        <f t="shared" si="1"/>
        <v>1270.9000000000001</v>
      </c>
      <c r="H15" s="56">
        <f t="shared" si="3"/>
        <v>12993</v>
      </c>
    </row>
    <row r="16" spans="1:8" ht="15" customHeight="1" x14ac:dyDescent="0.15">
      <c r="A16" s="44" t="s">
        <v>32</v>
      </c>
      <c r="B16" s="45">
        <v>150000</v>
      </c>
      <c r="C16" s="45">
        <f t="shared" si="2"/>
        <v>5000</v>
      </c>
      <c r="D16" s="51" t="s">
        <v>33</v>
      </c>
      <c r="E16" s="52"/>
      <c r="F16" s="48">
        <f t="shared" si="0"/>
        <v>7327.5</v>
      </c>
      <c r="G16" s="49">
        <f t="shared" si="1"/>
        <v>1342.5</v>
      </c>
      <c r="H16" s="56">
        <f t="shared" si="3"/>
        <v>13725</v>
      </c>
    </row>
    <row r="17" spans="1:8" ht="15" customHeight="1" x14ac:dyDescent="0.15">
      <c r="A17" s="44" t="s">
        <v>34</v>
      </c>
      <c r="B17" s="45">
        <v>160000</v>
      </c>
      <c r="C17" s="45">
        <f t="shared" si="2"/>
        <v>5330</v>
      </c>
      <c r="D17" s="51" t="s">
        <v>35</v>
      </c>
      <c r="E17" s="52"/>
      <c r="F17" s="48">
        <f t="shared" si="0"/>
        <v>7816</v>
      </c>
      <c r="G17" s="49">
        <f t="shared" si="1"/>
        <v>1432</v>
      </c>
      <c r="H17" s="56">
        <f t="shared" si="3"/>
        <v>14640</v>
      </c>
    </row>
    <row r="18" spans="1:8" ht="15" customHeight="1" x14ac:dyDescent="0.15">
      <c r="A18" s="44" t="s">
        <v>36</v>
      </c>
      <c r="B18" s="45">
        <v>170000</v>
      </c>
      <c r="C18" s="45">
        <f t="shared" si="2"/>
        <v>5670</v>
      </c>
      <c r="D18" s="51" t="s">
        <v>37</v>
      </c>
      <c r="E18" s="52"/>
      <c r="F18" s="48">
        <f t="shared" si="0"/>
        <v>8304.5</v>
      </c>
      <c r="G18" s="49">
        <f t="shared" si="1"/>
        <v>1521.4999999999998</v>
      </c>
      <c r="H18" s="56">
        <f t="shared" si="3"/>
        <v>15555</v>
      </c>
    </row>
    <row r="19" spans="1:8" ht="15" customHeight="1" x14ac:dyDescent="0.15">
      <c r="A19" s="44" t="s">
        <v>38</v>
      </c>
      <c r="B19" s="45">
        <v>180000</v>
      </c>
      <c r="C19" s="45">
        <f t="shared" si="2"/>
        <v>6000</v>
      </c>
      <c r="D19" s="51" t="s">
        <v>39</v>
      </c>
      <c r="E19" s="52"/>
      <c r="F19" s="48">
        <f t="shared" si="0"/>
        <v>8793</v>
      </c>
      <c r="G19" s="49">
        <f t="shared" si="1"/>
        <v>1610.9999999999998</v>
      </c>
      <c r="H19" s="56">
        <f t="shared" si="3"/>
        <v>16470</v>
      </c>
    </row>
    <row r="20" spans="1:8" ht="15" customHeight="1" x14ac:dyDescent="0.15">
      <c r="A20" s="44" t="s">
        <v>40</v>
      </c>
      <c r="B20" s="45">
        <v>190000</v>
      </c>
      <c r="C20" s="45">
        <f t="shared" si="2"/>
        <v>6330</v>
      </c>
      <c r="D20" s="51" t="s">
        <v>41</v>
      </c>
      <c r="E20" s="52"/>
      <c r="F20" s="48">
        <f t="shared" si="0"/>
        <v>9281.5</v>
      </c>
      <c r="G20" s="49">
        <f t="shared" si="1"/>
        <v>1700.4999999999998</v>
      </c>
      <c r="H20" s="56">
        <f t="shared" si="3"/>
        <v>17385</v>
      </c>
    </row>
    <row r="21" spans="1:8" ht="15" customHeight="1" x14ac:dyDescent="0.15">
      <c r="A21" s="44" t="s">
        <v>42</v>
      </c>
      <c r="B21" s="45">
        <v>200000</v>
      </c>
      <c r="C21" s="45">
        <f t="shared" si="2"/>
        <v>6670</v>
      </c>
      <c r="D21" s="51" t="s">
        <v>43</v>
      </c>
      <c r="E21" s="52"/>
      <c r="F21" s="48">
        <f t="shared" si="0"/>
        <v>9770</v>
      </c>
      <c r="G21" s="49">
        <f t="shared" si="1"/>
        <v>1789.9999999999998</v>
      </c>
      <c r="H21" s="56">
        <f t="shared" si="3"/>
        <v>18300</v>
      </c>
    </row>
    <row r="22" spans="1:8" ht="15" customHeight="1" x14ac:dyDescent="0.15">
      <c r="A22" s="44" t="s">
        <v>44</v>
      </c>
      <c r="B22" s="45">
        <v>220000</v>
      </c>
      <c r="C22" s="45">
        <f t="shared" si="2"/>
        <v>7330</v>
      </c>
      <c r="D22" s="51" t="s">
        <v>45</v>
      </c>
      <c r="E22" s="52"/>
      <c r="F22" s="48">
        <f t="shared" si="0"/>
        <v>10747</v>
      </c>
      <c r="G22" s="49">
        <f t="shared" si="1"/>
        <v>1968.9999999999998</v>
      </c>
      <c r="H22" s="56">
        <f t="shared" si="3"/>
        <v>20130</v>
      </c>
    </row>
    <row r="23" spans="1:8" ht="15" customHeight="1" x14ac:dyDescent="0.15">
      <c r="A23" s="44" t="s">
        <v>46</v>
      </c>
      <c r="B23" s="45">
        <v>240000</v>
      </c>
      <c r="C23" s="45">
        <f t="shared" si="2"/>
        <v>8000</v>
      </c>
      <c r="D23" s="51" t="s">
        <v>47</v>
      </c>
      <c r="E23" s="52"/>
      <c r="F23" s="48">
        <f t="shared" si="0"/>
        <v>11724</v>
      </c>
      <c r="G23" s="49">
        <f t="shared" si="1"/>
        <v>2148</v>
      </c>
      <c r="H23" s="56">
        <f t="shared" si="3"/>
        <v>21960</v>
      </c>
    </row>
    <row r="24" spans="1:8" ht="15" customHeight="1" x14ac:dyDescent="0.15">
      <c r="A24" s="44" t="s">
        <v>48</v>
      </c>
      <c r="B24" s="45">
        <v>260000</v>
      </c>
      <c r="C24" s="45">
        <f t="shared" si="2"/>
        <v>8670</v>
      </c>
      <c r="D24" s="51" t="s">
        <v>49</v>
      </c>
      <c r="E24" s="52"/>
      <c r="F24" s="48">
        <f t="shared" si="0"/>
        <v>12701</v>
      </c>
      <c r="G24" s="49">
        <f t="shared" si="1"/>
        <v>2327</v>
      </c>
      <c r="H24" s="56">
        <f t="shared" si="3"/>
        <v>23790</v>
      </c>
    </row>
    <row r="25" spans="1:8" ht="15" customHeight="1" x14ac:dyDescent="0.15">
      <c r="A25" s="44" t="s">
        <v>50</v>
      </c>
      <c r="B25" s="45">
        <v>280000</v>
      </c>
      <c r="C25" s="45">
        <f t="shared" si="2"/>
        <v>9330</v>
      </c>
      <c r="D25" s="51" t="s">
        <v>51</v>
      </c>
      <c r="E25" s="52"/>
      <c r="F25" s="48">
        <f t="shared" si="0"/>
        <v>13678</v>
      </c>
      <c r="G25" s="49">
        <f t="shared" si="1"/>
        <v>2506</v>
      </c>
      <c r="H25" s="56">
        <f t="shared" si="3"/>
        <v>25620</v>
      </c>
    </row>
    <row r="26" spans="1:8" ht="15" customHeight="1" x14ac:dyDescent="0.15">
      <c r="A26" s="44" t="s">
        <v>52</v>
      </c>
      <c r="B26" s="45">
        <v>300000</v>
      </c>
      <c r="C26" s="45">
        <f t="shared" si="2"/>
        <v>10000</v>
      </c>
      <c r="D26" s="51" t="s">
        <v>53</v>
      </c>
      <c r="E26" s="52"/>
      <c r="F26" s="48">
        <f t="shared" si="0"/>
        <v>14655</v>
      </c>
      <c r="G26" s="49">
        <f t="shared" si="1"/>
        <v>2685</v>
      </c>
      <c r="H26" s="56">
        <f t="shared" si="3"/>
        <v>27450</v>
      </c>
    </row>
    <row r="27" spans="1:8" ht="15" customHeight="1" x14ac:dyDescent="0.15">
      <c r="A27" s="44" t="s">
        <v>54</v>
      </c>
      <c r="B27" s="45">
        <v>320000</v>
      </c>
      <c r="C27" s="45">
        <f t="shared" si="2"/>
        <v>10670</v>
      </c>
      <c r="D27" s="51" t="s">
        <v>55</v>
      </c>
      <c r="E27" s="52"/>
      <c r="F27" s="48">
        <f t="shared" si="0"/>
        <v>15632</v>
      </c>
      <c r="G27" s="49">
        <f t="shared" si="1"/>
        <v>2864</v>
      </c>
      <c r="H27" s="56">
        <f t="shared" si="3"/>
        <v>29280</v>
      </c>
    </row>
    <row r="28" spans="1:8" ht="15" customHeight="1" x14ac:dyDescent="0.15">
      <c r="A28" s="44" t="s">
        <v>56</v>
      </c>
      <c r="B28" s="45">
        <v>340000</v>
      </c>
      <c r="C28" s="45">
        <f t="shared" si="2"/>
        <v>11330</v>
      </c>
      <c r="D28" s="51" t="s">
        <v>57</v>
      </c>
      <c r="E28" s="52"/>
      <c r="F28" s="48">
        <f t="shared" si="0"/>
        <v>16609</v>
      </c>
      <c r="G28" s="49">
        <f t="shared" si="1"/>
        <v>3042.9999999999995</v>
      </c>
      <c r="H28" s="56">
        <f t="shared" si="3"/>
        <v>31110</v>
      </c>
    </row>
    <row r="29" spans="1:8" ht="15" customHeight="1" x14ac:dyDescent="0.15">
      <c r="A29" s="44" t="s">
        <v>58</v>
      </c>
      <c r="B29" s="45">
        <v>360000</v>
      </c>
      <c r="C29" s="45">
        <f t="shared" si="2"/>
        <v>12000</v>
      </c>
      <c r="D29" s="51" t="s">
        <v>59</v>
      </c>
      <c r="E29" s="52"/>
      <c r="F29" s="48">
        <f t="shared" si="0"/>
        <v>17586</v>
      </c>
      <c r="G29" s="49">
        <f t="shared" si="1"/>
        <v>3221.9999999999995</v>
      </c>
      <c r="H29" s="56">
        <f t="shared" si="3"/>
        <v>32940</v>
      </c>
    </row>
    <row r="30" spans="1:8" ht="15" customHeight="1" x14ac:dyDescent="0.15">
      <c r="A30" s="44" t="s">
        <v>60</v>
      </c>
      <c r="B30" s="45">
        <v>380000</v>
      </c>
      <c r="C30" s="45">
        <f t="shared" si="2"/>
        <v>12670</v>
      </c>
      <c r="D30" s="51" t="s">
        <v>61</v>
      </c>
      <c r="E30" s="52"/>
      <c r="F30" s="48">
        <f t="shared" si="0"/>
        <v>18563</v>
      </c>
      <c r="G30" s="49">
        <f t="shared" si="1"/>
        <v>3400.9999999999995</v>
      </c>
      <c r="H30" s="56">
        <f t="shared" si="3"/>
        <v>34770</v>
      </c>
    </row>
    <row r="31" spans="1:8" ht="15" customHeight="1" x14ac:dyDescent="0.15">
      <c r="A31" s="44" t="s">
        <v>62</v>
      </c>
      <c r="B31" s="45">
        <v>410000</v>
      </c>
      <c r="C31" s="45">
        <f t="shared" si="2"/>
        <v>13670</v>
      </c>
      <c r="D31" s="51" t="s">
        <v>63</v>
      </c>
      <c r="E31" s="52"/>
      <c r="F31" s="48">
        <f t="shared" si="0"/>
        <v>20028.5</v>
      </c>
      <c r="G31" s="49">
        <f t="shared" si="1"/>
        <v>3669.4999999999995</v>
      </c>
      <c r="H31" s="56">
        <f t="shared" si="3"/>
        <v>37515</v>
      </c>
    </row>
    <row r="32" spans="1:8" ht="15" customHeight="1" x14ac:dyDescent="0.15">
      <c r="A32" s="44" t="s">
        <v>64</v>
      </c>
      <c r="B32" s="45">
        <v>440000</v>
      </c>
      <c r="C32" s="45">
        <f t="shared" si="2"/>
        <v>14670</v>
      </c>
      <c r="D32" s="51" t="s">
        <v>65</v>
      </c>
      <c r="E32" s="52"/>
      <c r="F32" s="48">
        <f t="shared" si="0"/>
        <v>21494</v>
      </c>
      <c r="G32" s="49">
        <f t="shared" si="1"/>
        <v>3937.9999999999995</v>
      </c>
      <c r="H32" s="56">
        <f t="shared" si="3"/>
        <v>40260</v>
      </c>
    </row>
    <row r="33" spans="1:8" ht="15" customHeight="1" x14ac:dyDescent="0.15">
      <c r="A33" s="44" t="s">
        <v>66</v>
      </c>
      <c r="B33" s="45">
        <v>470000</v>
      </c>
      <c r="C33" s="45">
        <f t="shared" si="2"/>
        <v>15670</v>
      </c>
      <c r="D33" s="51" t="s">
        <v>67</v>
      </c>
      <c r="E33" s="52"/>
      <c r="F33" s="48">
        <f t="shared" si="0"/>
        <v>22959.5</v>
      </c>
      <c r="G33" s="49">
        <f t="shared" si="1"/>
        <v>4206.5</v>
      </c>
      <c r="H33" s="56">
        <f t="shared" si="3"/>
        <v>43005</v>
      </c>
    </row>
    <row r="34" spans="1:8" ht="15" customHeight="1" x14ac:dyDescent="0.15">
      <c r="A34" s="44" t="s">
        <v>68</v>
      </c>
      <c r="B34" s="45">
        <v>500000</v>
      </c>
      <c r="C34" s="45">
        <f t="shared" si="2"/>
        <v>16670</v>
      </c>
      <c r="D34" s="51" t="s">
        <v>69</v>
      </c>
      <c r="E34" s="52"/>
      <c r="F34" s="48">
        <f t="shared" si="0"/>
        <v>24425</v>
      </c>
      <c r="G34" s="49">
        <f t="shared" si="1"/>
        <v>4475</v>
      </c>
      <c r="H34" s="56">
        <f t="shared" si="3"/>
        <v>45750</v>
      </c>
    </row>
    <row r="35" spans="1:8" ht="15" customHeight="1" x14ac:dyDescent="0.15">
      <c r="A35" s="44" t="s">
        <v>70</v>
      </c>
      <c r="B35" s="45">
        <v>530000</v>
      </c>
      <c r="C35" s="45">
        <f t="shared" si="2"/>
        <v>17670</v>
      </c>
      <c r="D35" s="51" t="s">
        <v>71</v>
      </c>
      <c r="E35" s="52"/>
      <c r="F35" s="48">
        <f t="shared" si="0"/>
        <v>25890.5</v>
      </c>
      <c r="G35" s="49">
        <f t="shared" si="1"/>
        <v>4743.5</v>
      </c>
      <c r="H35" s="56">
        <f t="shared" si="3"/>
        <v>48495</v>
      </c>
    </row>
    <row r="36" spans="1:8" ht="15" customHeight="1" x14ac:dyDescent="0.15">
      <c r="A36" s="44" t="s">
        <v>72</v>
      </c>
      <c r="B36" s="45">
        <v>560000</v>
      </c>
      <c r="C36" s="45">
        <f t="shared" si="2"/>
        <v>18670</v>
      </c>
      <c r="D36" s="51" t="s">
        <v>73</v>
      </c>
      <c r="E36" s="52"/>
      <c r="F36" s="48">
        <f t="shared" si="0"/>
        <v>27356</v>
      </c>
      <c r="G36" s="49">
        <f t="shared" si="1"/>
        <v>5012</v>
      </c>
      <c r="H36" s="56">
        <f t="shared" si="3"/>
        <v>51240</v>
      </c>
    </row>
    <row r="37" spans="1:8" ht="15" customHeight="1" x14ac:dyDescent="0.15">
      <c r="A37" s="44" t="s">
        <v>74</v>
      </c>
      <c r="B37" s="45">
        <v>590000</v>
      </c>
      <c r="C37" s="45">
        <f t="shared" si="2"/>
        <v>19670</v>
      </c>
      <c r="D37" s="51" t="s">
        <v>75</v>
      </c>
      <c r="E37" s="52"/>
      <c r="F37" s="48">
        <f t="shared" si="0"/>
        <v>28821.5</v>
      </c>
      <c r="G37" s="49">
        <f t="shared" si="1"/>
        <v>5280.5</v>
      </c>
      <c r="H37" s="56">
        <f t="shared" si="3"/>
        <v>53985</v>
      </c>
    </row>
    <row r="38" spans="1:8" ht="15" customHeight="1" x14ac:dyDescent="0.15">
      <c r="A38" s="44" t="s">
        <v>76</v>
      </c>
      <c r="B38" s="45">
        <v>620000</v>
      </c>
      <c r="C38" s="45">
        <f t="shared" si="2"/>
        <v>20670</v>
      </c>
      <c r="D38" s="51" t="s">
        <v>77</v>
      </c>
      <c r="E38" s="52"/>
      <c r="F38" s="48">
        <f t="shared" si="0"/>
        <v>30287</v>
      </c>
      <c r="G38" s="49">
        <f t="shared" si="1"/>
        <v>5549</v>
      </c>
      <c r="H38" s="50">
        <f t="shared" si="3"/>
        <v>56730</v>
      </c>
    </row>
    <row r="39" spans="1:8" ht="15" customHeight="1" x14ac:dyDescent="0.15">
      <c r="A39" s="44" t="s">
        <v>78</v>
      </c>
      <c r="B39" s="45">
        <v>650000</v>
      </c>
      <c r="C39" s="45">
        <f t="shared" si="2"/>
        <v>21670</v>
      </c>
      <c r="D39" s="51" t="s">
        <v>79</v>
      </c>
      <c r="E39" s="52"/>
      <c r="F39" s="48">
        <f t="shared" si="0"/>
        <v>31752.5</v>
      </c>
      <c r="G39" s="49">
        <f t="shared" si="1"/>
        <v>5817.5</v>
      </c>
      <c r="H39" s="50">
        <f t="shared" si="3"/>
        <v>59475</v>
      </c>
    </row>
    <row r="40" spans="1:8" ht="15" customHeight="1" x14ac:dyDescent="0.15">
      <c r="A40" s="44" t="s">
        <v>80</v>
      </c>
      <c r="B40" s="45">
        <v>680000</v>
      </c>
      <c r="C40" s="45">
        <f t="shared" si="2"/>
        <v>22670</v>
      </c>
      <c r="D40" s="51" t="s">
        <v>81</v>
      </c>
      <c r="E40" s="52"/>
      <c r="F40" s="48">
        <f t="shared" si="0"/>
        <v>33218</v>
      </c>
      <c r="G40" s="49">
        <f t="shared" si="1"/>
        <v>6085.9999999999991</v>
      </c>
      <c r="H40" s="57"/>
    </row>
    <row r="41" spans="1:8" ht="15" customHeight="1" x14ac:dyDescent="0.15">
      <c r="A41" s="44" t="s">
        <v>82</v>
      </c>
      <c r="B41" s="45">
        <v>710000</v>
      </c>
      <c r="C41" s="45">
        <f t="shared" si="2"/>
        <v>23670</v>
      </c>
      <c r="D41" s="51" t="s">
        <v>83</v>
      </c>
      <c r="E41" s="52"/>
      <c r="F41" s="48">
        <f t="shared" si="0"/>
        <v>34683.5</v>
      </c>
      <c r="G41" s="49">
        <f t="shared" si="1"/>
        <v>6354.4999999999991</v>
      </c>
      <c r="H41" s="57"/>
    </row>
    <row r="42" spans="1:8" ht="15" customHeight="1" x14ac:dyDescent="0.15">
      <c r="A42" s="44" t="s">
        <v>84</v>
      </c>
      <c r="B42" s="45">
        <v>750000</v>
      </c>
      <c r="C42" s="45">
        <f t="shared" si="2"/>
        <v>25000</v>
      </c>
      <c r="D42" s="51" t="s">
        <v>85</v>
      </c>
      <c r="E42" s="52"/>
      <c r="F42" s="48">
        <f t="shared" si="0"/>
        <v>36637.5</v>
      </c>
      <c r="G42" s="49">
        <f t="shared" si="1"/>
        <v>6712.4999999999991</v>
      </c>
      <c r="H42" s="57"/>
    </row>
    <row r="43" spans="1:8" ht="15" customHeight="1" x14ac:dyDescent="0.15">
      <c r="A43" s="44" t="s">
        <v>86</v>
      </c>
      <c r="B43" s="45">
        <v>790000</v>
      </c>
      <c r="C43" s="45">
        <f t="shared" si="2"/>
        <v>26330</v>
      </c>
      <c r="D43" s="51" t="s">
        <v>87</v>
      </c>
      <c r="E43" s="52"/>
      <c r="F43" s="48">
        <f t="shared" si="0"/>
        <v>38591.5</v>
      </c>
      <c r="G43" s="49">
        <f t="shared" si="1"/>
        <v>7070.4999999999991</v>
      </c>
      <c r="H43" s="57"/>
    </row>
    <row r="44" spans="1:8" ht="15" customHeight="1" x14ac:dyDescent="0.15">
      <c r="A44" s="44" t="s">
        <v>88</v>
      </c>
      <c r="B44" s="45">
        <v>830000</v>
      </c>
      <c r="C44" s="45">
        <f t="shared" si="2"/>
        <v>27670</v>
      </c>
      <c r="D44" s="51" t="s">
        <v>89</v>
      </c>
      <c r="E44" s="52"/>
      <c r="F44" s="48">
        <f t="shared" si="0"/>
        <v>40545.5</v>
      </c>
      <c r="G44" s="49">
        <f t="shared" si="1"/>
        <v>7428.4999999999991</v>
      </c>
      <c r="H44" s="57"/>
    </row>
    <row r="45" spans="1:8" ht="15" customHeight="1" x14ac:dyDescent="0.15">
      <c r="A45" s="44" t="s">
        <v>90</v>
      </c>
      <c r="B45" s="45">
        <v>880000</v>
      </c>
      <c r="C45" s="45">
        <f t="shared" si="2"/>
        <v>29330</v>
      </c>
      <c r="D45" s="51" t="s">
        <v>91</v>
      </c>
      <c r="E45" s="52"/>
      <c r="F45" s="48">
        <f t="shared" si="0"/>
        <v>42988</v>
      </c>
      <c r="G45" s="49">
        <f t="shared" si="1"/>
        <v>7875.9999999999991</v>
      </c>
      <c r="H45" s="57"/>
    </row>
    <row r="46" spans="1:8" ht="15" customHeight="1" x14ac:dyDescent="0.15">
      <c r="A46" s="44" t="s">
        <v>92</v>
      </c>
      <c r="B46" s="45">
        <v>930000</v>
      </c>
      <c r="C46" s="45">
        <f t="shared" si="2"/>
        <v>31000</v>
      </c>
      <c r="D46" s="51" t="s">
        <v>93</v>
      </c>
      <c r="E46" s="52"/>
      <c r="F46" s="48">
        <f t="shared" si="0"/>
        <v>45430.5</v>
      </c>
      <c r="G46" s="49">
        <f t="shared" si="1"/>
        <v>8323.4999999999982</v>
      </c>
      <c r="H46" s="57"/>
    </row>
    <row r="47" spans="1:8" ht="15" customHeight="1" x14ac:dyDescent="0.15">
      <c r="A47" s="44" t="s">
        <v>94</v>
      </c>
      <c r="B47" s="45">
        <v>980000</v>
      </c>
      <c r="C47" s="45">
        <f t="shared" si="2"/>
        <v>32670</v>
      </c>
      <c r="D47" s="51" t="s">
        <v>95</v>
      </c>
      <c r="E47" s="58"/>
      <c r="F47" s="48">
        <f t="shared" si="0"/>
        <v>47873</v>
      </c>
      <c r="G47" s="49">
        <f t="shared" si="1"/>
        <v>8771</v>
      </c>
      <c r="H47" s="57"/>
    </row>
    <row r="48" spans="1:8" ht="15" customHeight="1" x14ac:dyDescent="0.15">
      <c r="A48" s="44" t="s">
        <v>96</v>
      </c>
      <c r="B48" s="45">
        <v>1030000</v>
      </c>
      <c r="C48" s="45">
        <f t="shared" si="2"/>
        <v>34330</v>
      </c>
      <c r="D48" s="51" t="s">
        <v>97</v>
      </c>
      <c r="E48" s="52"/>
      <c r="F48" s="48">
        <f t="shared" si="0"/>
        <v>50315.5</v>
      </c>
      <c r="G48" s="49">
        <f t="shared" si="1"/>
        <v>9218.5</v>
      </c>
      <c r="H48" s="57"/>
    </row>
    <row r="49" spans="1:8" ht="15" customHeight="1" x14ac:dyDescent="0.15">
      <c r="A49" s="44" t="s">
        <v>98</v>
      </c>
      <c r="B49" s="45">
        <v>1090000</v>
      </c>
      <c r="C49" s="45">
        <f t="shared" si="2"/>
        <v>36330</v>
      </c>
      <c r="D49" s="51" t="s">
        <v>111</v>
      </c>
      <c r="E49" s="52"/>
      <c r="F49" s="48">
        <f t="shared" si="0"/>
        <v>53246.5</v>
      </c>
      <c r="G49" s="49">
        <f t="shared" si="1"/>
        <v>9755.5</v>
      </c>
      <c r="H49" s="57"/>
    </row>
    <row r="50" spans="1:8" ht="15" customHeight="1" x14ac:dyDescent="0.15">
      <c r="A50" s="44" t="s">
        <v>99</v>
      </c>
      <c r="B50" s="45">
        <v>1150000</v>
      </c>
      <c r="C50" s="45">
        <f t="shared" si="2"/>
        <v>38330</v>
      </c>
      <c r="D50" s="51" t="s">
        <v>100</v>
      </c>
      <c r="E50" s="52"/>
      <c r="F50" s="48">
        <f t="shared" si="0"/>
        <v>56177.5</v>
      </c>
      <c r="G50" s="49">
        <f t="shared" si="1"/>
        <v>10292.5</v>
      </c>
      <c r="H50" s="57"/>
    </row>
    <row r="51" spans="1:8" ht="15" customHeight="1" x14ac:dyDescent="0.15">
      <c r="A51" s="135" t="s">
        <v>101</v>
      </c>
      <c r="B51" s="136">
        <v>1210000</v>
      </c>
      <c r="C51" s="136">
        <f t="shared" si="2"/>
        <v>40330</v>
      </c>
      <c r="D51" s="51" t="s">
        <v>107</v>
      </c>
      <c r="E51" s="137"/>
      <c r="F51" s="48">
        <f t="shared" si="0"/>
        <v>59108.5</v>
      </c>
      <c r="G51" s="49">
        <f t="shared" si="1"/>
        <v>10829.5</v>
      </c>
      <c r="H51" s="57"/>
    </row>
    <row r="52" spans="1:8" ht="15" customHeight="1" x14ac:dyDescent="0.15">
      <c r="A52" s="44" t="s">
        <v>104</v>
      </c>
      <c r="B52" s="45">
        <v>1270000</v>
      </c>
      <c r="C52" s="45">
        <f>ROUND(B52/300,0)*10</f>
        <v>42330</v>
      </c>
      <c r="D52" s="51" t="s">
        <v>108</v>
      </c>
      <c r="E52" s="58"/>
      <c r="F52" s="48">
        <f t="shared" si="0"/>
        <v>62039.5</v>
      </c>
      <c r="G52" s="49">
        <f t="shared" si="1"/>
        <v>11366.5</v>
      </c>
      <c r="H52" s="247"/>
    </row>
    <row r="53" spans="1:8" ht="15" customHeight="1" x14ac:dyDescent="0.15">
      <c r="A53" s="138" t="s">
        <v>105</v>
      </c>
      <c r="B53" s="139">
        <v>1330000</v>
      </c>
      <c r="C53" s="139">
        <f>ROUND(B53/300,0)*10</f>
        <v>44330</v>
      </c>
      <c r="D53" s="140" t="s">
        <v>109</v>
      </c>
      <c r="E53" s="137"/>
      <c r="F53" s="48">
        <f t="shared" si="0"/>
        <v>64970.5</v>
      </c>
      <c r="G53" s="49">
        <f t="shared" si="1"/>
        <v>11903.499999999998</v>
      </c>
      <c r="H53" s="247"/>
    </row>
    <row r="54" spans="1:8" ht="15" customHeight="1" x14ac:dyDescent="0.15">
      <c r="A54" s="59" t="s">
        <v>106</v>
      </c>
      <c r="B54" s="60">
        <v>1390000</v>
      </c>
      <c r="C54" s="60">
        <f>ROUND(B54/300,0)*10</f>
        <v>46330</v>
      </c>
      <c r="D54" s="61" t="s">
        <v>110</v>
      </c>
      <c r="E54" s="62"/>
      <c r="F54" s="63">
        <f t="shared" si="0"/>
        <v>67901.5</v>
      </c>
      <c r="G54" s="64">
        <f t="shared" si="1"/>
        <v>12440.499999999998</v>
      </c>
      <c r="H54" s="248"/>
    </row>
    <row r="56" spans="1:8" x14ac:dyDescent="0.15">
      <c r="A56" s="229" t="s">
        <v>102</v>
      </c>
      <c r="B56" s="229"/>
      <c r="C56" s="229"/>
      <c r="D56" s="229"/>
      <c r="E56" s="229"/>
      <c r="F56" s="229"/>
      <c r="G56" s="229"/>
      <c r="H56" s="229"/>
    </row>
    <row r="57" spans="1:8" x14ac:dyDescent="0.15">
      <c r="A57" s="230" t="s">
        <v>120</v>
      </c>
      <c r="B57" s="230"/>
      <c r="C57" s="230"/>
      <c r="D57" s="230"/>
      <c r="E57" s="230"/>
      <c r="F57" s="230"/>
      <c r="G57" s="230"/>
      <c r="H57" s="230"/>
    </row>
  </sheetData>
  <mergeCells count="8">
    <mergeCell ref="A56:H56"/>
    <mergeCell ref="A57:H57"/>
    <mergeCell ref="A1:H1"/>
    <mergeCell ref="A2:C2"/>
    <mergeCell ref="D2:H2"/>
    <mergeCell ref="A3:A4"/>
    <mergeCell ref="B3:C3"/>
    <mergeCell ref="H52:H54"/>
  </mergeCells>
  <phoneticPr fontId="10"/>
  <pageMargins left="0.70866141732283472" right="0.31496062992125984" top="0.55118110236220474" bottom="0.35433070866141736" header="0.31496062992125984" footer="0.31496062992125984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7"/>
  <sheetViews>
    <sheetView workbookViewId="0">
      <selection activeCell="J12" sqref="J12"/>
    </sheetView>
  </sheetViews>
  <sheetFormatPr defaultRowHeight="13.5" x14ac:dyDescent="0.15"/>
  <cols>
    <col min="1" max="1" width="5.625" customWidth="1"/>
    <col min="2" max="2" width="12.125" customWidth="1"/>
    <col min="3" max="3" width="9.75" customWidth="1"/>
    <col min="4" max="4" width="20.75" customWidth="1"/>
    <col min="5" max="5" width="1.5" customWidth="1"/>
    <col min="6" max="7" width="12.5" customWidth="1"/>
    <col min="8" max="8" width="14.5" customWidth="1"/>
  </cols>
  <sheetData>
    <row r="1" spans="1:8" ht="18.75" x14ac:dyDescent="0.2">
      <c r="A1" s="267" t="s">
        <v>121</v>
      </c>
      <c r="B1" s="267"/>
      <c r="C1" s="267"/>
      <c r="D1" s="267"/>
      <c r="E1" s="267"/>
      <c r="F1" s="267"/>
      <c r="G1" s="267"/>
      <c r="H1" s="267"/>
    </row>
    <row r="2" spans="1:8" x14ac:dyDescent="0.15">
      <c r="A2" s="268" t="s">
        <v>103</v>
      </c>
      <c r="B2" s="269"/>
      <c r="C2" s="269"/>
      <c r="D2" s="270" t="s">
        <v>117</v>
      </c>
      <c r="E2" s="270"/>
      <c r="F2" s="270"/>
      <c r="G2" s="270"/>
      <c r="H2" s="271"/>
    </row>
    <row r="3" spans="1:8" ht="15" customHeight="1" x14ac:dyDescent="0.15">
      <c r="A3" s="272" t="s">
        <v>1</v>
      </c>
      <c r="B3" s="273" t="s">
        <v>2</v>
      </c>
      <c r="C3" s="273"/>
      <c r="D3" s="1" t="s">
        <v>3</v>
      </c>
      <c r="E3" s="2"/>
      <c r="F3" s="3" t="s">
        <v>4</v>
      </c>
      <c r="G3" s="4" t="s">
        <v>5</v>
      </c>
      <c r="H3" s="5" t="s">
        <v>6</v>
      </c>
    </row>
    <row r="4" spans="1:8" ht="15" customHeight="1" x14ac:dyDescent="0.15">
      <c r="A4" s="272"/>
      <c r="B4" s="6" t="s">
        <v>7</v>
      </c>
      <c r="C4" s="6" t="s">
        <v>8</v>
      </c>
      <c r="D4" s="7" t="s">
        <v>9</v>
      </c>
      <c r="E4" s="8"/>
      <c r="F4" s="9" t="s">
        <v>118</v>
      </c>
      <c r="G4" s="10" t="s">
        <v>119</v>
      </c>
      <c r="H4" s="11" t="s">
        <v>112</v>
      </c>
    </row>
    <row r="5" spans="1:8" ht="15" customHeight="1" x14ac:dyDescent="0.15">
      <c r="A5" s="12" t="s">
        <v>10</v>
      </c>
      <c r="B5" s="13">
        <v>58000</v>
      </c>
      <c r="C5" s="13">
        <f>ROUND(B5/300,0)*10</f>
        <v>1930</v>
      </c>
      <c r="D5" s="14" t="s">
        <v>11</v>
      </c>
      <c r="E5" s="15"/>
      <c r="F5" s="16">
        <f>B5*48.85/1000</f>
        <v>2833.3</v>
      </c>
      <c r="G5" s="17">
        <f>B5*8.95/1000</f>
        <v>519.09999999999991</v>
      </c>
      <c r="H5" s="18"/>
    </row>
    <row r="6" spans="1:8" ht="15" customHeight="1" x14ac:dyDescent="0.15">
      <c r="A6" s="12" t="s">
        <v>12</v>
      </c>
      <c r="B6" s="13">
        <v>68000</v>
      </c>
      <c r="C6" s="13">
        <f>ROUND(B6/300,0)*10</f>
        <v>2270</v>
      </c>
      <c r="D6" s="19" t="s">
        <v>13</v>
      </c>
      <c r="E6" s="20"/>
      <c r="F6" s="16">
        <f t="shared" ref="F6:F54" si="0">B6*48.85/1000</f>
        <v>3321.8</v>
      </c>
      <c r="G6" s="17">
        <f t="shared" ref="G6:G54" si="1">B6*8.95/1000</f>
        <v>608.6</v>
      </c>
      <c r="H6" s="21"/>
    </row>
    <row r="7" spans="1:8" ht="15" customHeight="1" x14ac:dyDescent="0.15">
      <c r="A7" s="12" t="s">
        <v>14</v>
      </c>
      <c r="B7" s="13">
        <v>78000</v>
      </c>
      <c r="C7" s="13">
        <f>ROUND(B7/300,0)*10</f>
        <v>2600</v>
      </c>
      <c r="D7" s="19" t="s">
        <v>15</v>
      </c>
      <c r="E7" s="20"/>
      <c r="F7" s="16">
        <f t="shared" si="0"/>
        <v>3810.3</v>
      </c>
      <c r="G7" s="17">
        <f t="shared" si="1"/>
        <v>698.1</v>
      </c>
      <c r="H7" s="21"/>
    </row>
    <row r="8" spans="1:8" ht="15" customHeight="1" x14ac:dyDescent="0.15">
      <c r="A8" s="12" t="s">
        <v>16</v>
      </c>
      <c r="B8" s="13">
        <v>88000</v>
      </c>
      <c r="C8" s="13">
        <f>ROUND(B8/300,0)*10</f>
        <v>2930</v>
      </c>
      <c r="D8" s="19" t="s">
        <v>17</v>
      </c>
      <c r="E8" s="20"/>
      <c r="F8" s="16">
        <f t="shared" si="0"/>
        <v>4298.8</v>
      </c>
      <c r="G8" s="17">
        <f t="shared" si="1"/>
        <v>787.59999999999991</v>
      </c>
      <c r="H8" s="24">
        <f>B8*91.5/1000</f>
        <v>8052</v>
      </c>
    </row>
    <row r="9" spans="1:8" ht="15" customHeight="1" x14ac:dyDescent="0.15">
      <c r="A9" s="12" t="s">
        <v>18</v>
      </c>
      <c r="B9" s="13">
        <v>98000</v>
      </c>
      <c r="C9" s="13">
        <f t="shared" ref="C9:C51" si="2">ROUND(B9/300,0)*10</f>
        <v>3270</v>
      </c>
      <c r="D9" s="22" t="s">
        <v>19</v>
      </c>
      <c r="E9" s="23"/>
      <c r="F9" s="16">
        <f t="shared" si="0"/>
        <v>4787.3</v>
      </c>
      <c r="G9" s="17">
        <f t="shared" si="1"/>
        <v>877.09999999999991</v>
      </c>
      <c r="H9" s="24">
        <f t="shared" ref="H9:H38" si="3">B9*91.5/1000</f>
        <v>8967</v>
      </c>
    </row>
    <row r="10" spans="1:8" ht="15" customHeight="1" x14ac:dyDescent="0.15">
      <c r="A10" s="12" t="s">
        <v>20</v>
      </c>
      <c r="B10" s="13">
        <v>104000</v>
      </c>
      <c r="C10" s="13">
        <f t="shared" si="2"/>
        <v>3470</v>
      </c>
      <c r="D10" s="19" t="s">
        <v>21</v>
      </c>
      <c r="E10" s="20"/>
      <c r="F10" s="16">
        <f t="shared" si="0"/>
        <v>5080.3999999999996</v>
      </c>
      <c r="G10" s="17">
        <f t="shared" si="1"/>
        <v>930.79999999999984</v>
      </c>
      <c r="H10" s="24">
        <f t="shared" si="3"/>
        <v>9516</v>
      </c>
    </row>
    <row r="11" spans="1:8" ht="15" customHeight="1" x14ac:dyDescent="0.15">
      <c r="A11" s="12" t="s">
        <v>22</v>
      </c>
      <c r="B11" s="13">
        <v>110000</v>
      </c>
      <c r="C11" s="13">
        <f t="shared" si="2"/>
        <v>3670</v>
      </c>
      <c r="D11" s="19" t="s">
        <v>23</v>
      </c>
      <c r="E11" s="20"/>
      <c r="F11" s="16">
        <f t="shared" si="0"/>
        <v>5373.5</v>
      </c>
      <c r="G11" s="17">
        <f t="shared" si="1"/>
        <v>984.49999999999989</v>
      </c>
      <c r="H11" s="24">
        <f t="shared" si="3"/>
        <v>10065</v>
      </c>
    </row>
    <row r="12" spans="1:8" ht="15" customHeight="1" x14ac:dyDescent="0.15">
      <c r="A12" s="12" t="s">
        <v>24</v>
      </c>
      <c r="B12" s="13">
        <v>118000</v>
      </c>
      <c r="C12" s="13">
        <f t="shared" si="2"/>
        <v>3930</v>
      </c>
      <c r="D12" s="19" t="s">
        <v>25</v>
      </c>
      <c r="E12" s="20"/>
      <c r="F12" s="16">
        <f t="shared" si="0"/>
        <v>5764.3</v>
      </c>
      <c r="G12" s="17">
        <f t="shared" si="1"/>
        <v>1056.0999999999999</v>
      </c>
      <c r="H12" s="24">
        <f t="shared" si="3"/>
        <v>10797</v>
      </c>
    </row>
    <row r="13" spans="1:8" ht="15" customHeight="1" x14ac:dyDescent="0.15">
      <c r="A13" s="12" t="s">
        <v>26</v>
      </c>
      <c r="B13" s="13">
        <v>126000</v>
      </c>
      <c r="C13" s="13">
        <f t="shared" si="2"/>
        <v>4200</v>
      </c>
      <c r="D13" s="19" t="s">
        <v>27</v>
      </c>
      <c r="E13" s="20"/>
      <c r="F13" s="16">
        <f t="shared" si="0"/>
        <v>6155.1</v>
      </c>
      <c r="G13" s="17">
        <f t="shared" si="1"/>
        <v>1127.7</v>
      </c>
      <c r="H13" s="24">
        <f t="shared" si="3"/>
        <v>11529</v>
      </c>
    </row>
    <row r="14" spans="1:8" ht="15" customHeight="1" x14ac:dyDescent="0.15">
      <c r="A14" s="12" t="s">
        <v>28</v>
      </c>
      <c r="B14" s="13">
        <v>134000</v>
      </c>
      <c r="C14" s="13">
        <f t="shared" si="2"/>
        <v>4470</v>
      </c>
      <c r="D14" s="19" t="s">
        <v>29</v>
      </c>
      <c r="E14" s="20"/>
      <c r="F14" s="16">
        <f t="shared" si="0"/>
        <v>6545.9</v>
      </c>
      <c r="G14" s="17">
        <f t="shared" si="1"/>
        <v>1199.3</v>
      </c>
      <c r="H14" s="24">
        <f t="shared" si="3"/>
        <v>12261</v>
      </c>
    </row>
    <row r="15" spans="1:8" ht="15" customHeight="1" x14ac:dyDescent="0.15">
      <c r="A15" s="12" t="s">
        <v>30</v>
      </c>
      <c r="B15" s="13">
        <v>142000</v>
      </c>
      <c r="C15" s="13">
        <f t="shared" si="2"/>
        <v>4730</v>
      </c>
      <c r="D15" s="19" t="s">
        <v>31</v>
      </c>
      <c r="E15" s="20"/>
      <c r="F15" s="16">
        <f t="shared" si="0"/>
        <v>6936.7</v>
      </c>
      <c r="G15" s="17">
        <f t="shared" si="1"/>
        <v>1270.9000000000001</v>
      </c>
      <c r="H15" s="24">
        <f t="shared" si="3"/>
        <v>12993</v>
      </c>
    </row>
    <row r="16" spans="1:8" ht="15" customHeight="1" x14ac:dyDescent="0.15">
      <c r="A16" s="12" t="s">
        <v>32</v>
      </c>
      <c r="B16" s="13">
        <v>150000</v>
      </c>
      <c r="C16" s="13">
        <f t="shared" si="2"/>
        <v>5000</v>
      </c>
      <c r="D16" s="19" t="s">
        <v>33</v>
      </c>
      <c r="E16" s="20"/>
      <c r="F16" s="16">
        <f t="shared" si="0"/>
        <v>7327.5</v>
      </c>
      <c r="G16" s="17">
        <f t="shared" si="1"/>
        <v>1342.5</v>
      </c>
      <c r="H16" s="24">
        <f t="shared" si="3"/>
        <v>13725</v>
      </c>
    </row>
    <row r="17" spans="1:8" ht="15" customHeight="1" x14ac:dyDescent="0.15">
      <c r="A17" s="12" t="s">
        <v>34</v>
      </c>
      <c r="B17" s="13">
        <v>160000</v>
      </c>
      <c r="C17" s="13">
        <f t="shared" si="2"/>
        <v>5330</v>
      </c>
      <c r="D17" s="19" t="s">
        <v>35</v>
      </c>
      <c r="E17" s="20"/>
      <c r="F17" s="16">
        <f t="shared" si="0"/>
        <v>7816</v>
      </c>
      <c r="G17" s="17">
        <f t="shared" si="1"/>
        <v>1432</v>
      </c>
      <c r="H17" s="24">
        <f t="shared" si="3"/>
        <v>14640</v>
      </c>
    </row>
    <row r="18" spans="1:8" ht="15" customHeight="1" x14ac:dyDescent="0.15">
      <c r="A18" s="12" t="s">
        <v>36</v>
      </c>
      <c r="B18" s="13">
        <v>170000</v>
      </c>
      <c r="C18" s="13">
        <f t="shared" si="2"/>
        <v>5670</v>
      </c>
      <c r="D18" s="19" t="s">
        <v>37</v>
      </c>
      <c r="E18" s="20"/>
      <c r="F18" s="16">
        <f t="shared" si="0"/>
        <v>8304.5</v>
      </c>
      <c r="G18" s="17">
        <f t="shared" si="1"/>
        <v>1521.4999999999998</v>
      </c>
      <c r="H18" s="24">
        <f t="shared" si="3"/>
        <v>15555</v>
      </c>
    </row>
    <row r="19" spans="1:8" ht="15" customHeight="1" x14ac:dyDescent="0.15">
      <c r="A19" s="12" t="s">
        <v>38</v>
      </c>
      <c r="B19" s="13">
        <v>180000</v>
      </c>
      <c r="C19" s="13">
        <f t="shared" si="2"/>
        <v>6000</v>
      </c>
      <c r="D19" s="19" t="s">
        <v>39</v>
      </c>
      <c r="E19" s="20"/>
      <c r="F19" s="16">
        <f t="shared" si="0"/>
        <v>8793</v>
      </c>
      <c r="G19" s="17">
        <f t="shared" si="1"/>
        <v>1610.9999999999998</v>
      </c>
      <c r="H19" s="24">
        <f t="shared" si="3"/>
        <v>16470</v>
      </c>
    </row>
    <row r="20" spans="1:8" ht="15" customHeight="1" x14ac:dyDescent="0.15">
      <c r="A20" s="12" t="s">
        <v>40</v>
      </c>
      <c r="B20" s="13">
        <v>190000</v>
      </c>
      <c r="C20" s="13">
        <f t="shared" si="2"/>
        <v>6330</v>
      </c>
      <c r="D20" s="19" t="s">
        <v>41</v>
      </c>
      <c r="E20" s="20"/>
      <c r="F20" s="16">
        <f t="shared" si="0"/>
        <v>9281.5</v>
      </c>
      <c r="G20" s="17">
        <f t="shared" si="1"/>
        <v>1700.4999999999998</v>
      </c>
      <c r="H20" s="24">
        <f t="shared" si="3"/>
        <v>17385</v>
      </c>
    </row>
    <row r="21" spans="1:8" ht="15" customHeight="1" x14ac:dyDescent="0.15">
      <c r="A21" s="12" t="s">
        <v>42</v>
      </c>
      <c r="B21" s="13">
        <v>200000</v>
      </c>
      <c r="C21" s="13">
        <f t="shared" si="2"/>
        <v>6670</v>
      </c>
      <c r="D21" s="19" t="s">
        <v>43</v>
      </c>
      <c r="E21" s="20"/>
      <c r="F21" s="16">
        <f t="shared" si="0"/>
        <v>9770</v>
      </c>
      <c r="G21" s="17">
        <f t="shared" si="1"/>
        <v>1789.9999999999998</v>
      </c>
      <c r="H21" s="24">
        <f t="shared" si="3"/>
        <v>18300</v>
      </c>
    </row>
    <row r="22" spans="1:8" ht="15" customHeight="1" x14ac:dyDescent="0.15">
      <c r="A22" s="12" t="s">
        <v>44</v>
      </c>
      <c r="B22" s="13">
        <v>220000</v>
      </c>
      <c r="C22" s="13">
        <f t="shared" si="2"/>
        <v>7330</v>
      </c>
      <c r="D22" s="19" t="s">
        <v>45</v>
      </c>
      <c r="E22" s="20"/>
      <c r="F22" s="16">
        <f t="shared" si="0"/>
        <v>10747</v>
      </c>
      <c r="G22" s="17">
        <f t="shared" si="1"/>
        <v>1968.9999999999998</v>
      </c>
      <c r="H22" s="24">
        <f t="shared" si="3"/>
        <v>20130</v>
      </c>
    </row>
    <row r="23" spans="1:8" ht="15" customHeight="1" x14ac:dyDescent="0.15">
      <c r="A23" s="12" t="s">
        <v>46</v>
      </c>
      <c r="B23" s="13">
        <v>240000</v>
      </c>
      <c r="C23" s="13">
        <f t="shared" si="2"/>
        <v>8000</v>
      </c>
      <c r="D23" s="19" t="s">
        <v>47</v>
      </c>
      <c r="E23" s="20"/>
      <c r="F23" s="16">
        <f t="shared" si="0"/>
        <v>11724</v>
      </c>
      <c r="G23" s="17">
        <f t="shared" si="1"/>
        <v>2148</v>
      </c>
      <c r="H23" s="24">
        <f t="shared" si="3"/>
        <v>21960</v>
      </c>
    </row>
    <row r="24" spans="1:8" ht="15" customHeight="1" x14ac:dyDescent="0.15">
      <c r="A24" s="12" t="s">
        <v>48</v>
      </c>
      <c r="B24" s="13">
        <v>260000</v>
      </c>
      <c r="C24" s="13">
        <f t="shared" si="2"/>
        <v>8670</v>
      </c>
      <c r="D24" s="19" t="s">
        <v>49</v>
      </c>
      <c r="E24" s="20"/>
      <c r="F24" s="16">
        <f t="shared" si="0"/>
        <v>12701</v>
      </c>
      <c r="G24" s="17">
        <f t="shared" si="1"/>
        <v>2327</v>
      </c>
      <c r="H24" s="24">
        <f t="shared" si="3"/>
        <v>23790</v>
      </c>
    </row>
    <row r="25" spans="1:8" ht="15" customHeight="1" x14ac:dyDescent="0.15">
      <c r="A25" s="12" t="s">
        <v>50</v>
      </c>
      <c r="B25" s="13">
        <v>280000</v>
      </c>
      <c r="C25" s="13">
        <f t="shared" si="2"/>
        <v>9330</v>
      </c>
      <c r="D25" s="19" t="s">
        <v>51</v>
      </c>
      <c r="E25" s="20"/>
      <c r="F25" s="16">
        <f t="shared" si="0"/>
        <v>13678</v>
      </c>
      <c r="G25" s="17">
        <f t="shared" si="1"/>
        <v>2506</v>
      </c>
      <c r="H25" s="24">
        <f t="shared" si="3"/>
        <v>25620</v>
      </c>
    </row>
    <row r="26" spans="1:8" ht="15" customHeight="1" x14ac:dyDescent="0.15">
      <c r="A26" s="12" t="s">
        <v>52</v>
      </c>
      <c r="B26" s="13">
        <v>300000</v>
      </c>
      <c r="C26" s="13">
        <f t="shared" si="2"/>
        <v>10000</v>
      </c>
      <c r="D26" s="19" t="s">
        <v>53</v>
      </c>
      <c r="E26" s="20"/>
      <c r="F26" s="16">
        <f t="shared" si="0"/>
        <v>14655</v>
      </c>
      <c r="G26" s="17">
        <f t="shared" si="1"/>
        <v>2685</v>
      </c>
      <c r="H26" s="24">
        <f t="shared" si="3"/>
        <v>27450</v>
      </c>
    </row>
    <row r="27" spans="1:8" ht="15" customHeight="1" x14ac:dyDescent="0.15">
      <c r="A27" s="12" t="s">
        <v>54</v>
      </c>
      <c r="B27" s="13">
        <v>320000</v>
      </c>
      <c r="C27" s="13">
        <f t="shared" si="2"/>
        <v>10670</v>
      </c>
      <c r="D27" s="19" t="s">
        <v>55</v>
      </c>
      <c r="E27" s="20"/>
      <c r="F27" s="16">
        <f t="shared" si="0"/>
        <v>15632</v>
      </c>
      <c r="G27" s="17">
        <f t="shared" si="1"/>
        <v>2864</v>
      </c>
      <c r="H27" s="24">
        <f t="shared" si="3"/>
        <v>29280</v>
      </c>
    </row>
    <row r="28" spans="1:8" ht="15" customHeight="1" x14ac:dyDescent="0.15">
      <c r="A28" s="12" t="s">
        <v>56</v>
      </c>
      <c r="B28" s="13">
        <v>340000</v>
      </c>
      <c r="C28" s="13">
        <f t="shared" si="2"/>
        <v>11330</v>
      </c>
      <c r="D28" s="19" t="s">
        <v>57</v>
      </c>
      <c r="E28" s="20"/>
      <c r="F28" s="16">
        <f t="shared" si="0"/>
        <v>16609</v>
      </c>
      <c r="G28" s="17">
        <f t="shared" si="1"/>
        <v>3042.9999999999995</v>
      </c>
      <c r="H28" s="24">
        <f t="shared" si="3"/>
        <v>31110</v>
      </c>
    </row>
    <row r="29" spans="1:8" ht="15" customHeight="1" x14ac:dyDescent="0.15">
      <c r="A29" s="12" t="s">
        <v>58</v>
      </c>
      <c r="B29" s="13">
        <v>360000</v>
      </c>
      <c r="C29" s="13">
        <f t="shared" si="2"/>
        <v>12000</v>
      </c>
      <c r="D29" s="19" t="s">
        <v>59</v>
      </c>
      <c r="E29" s="20"/>
      <c r="F29" s="16">
        <f t="shared" si="0"/>
        <v>17586</v>
      </c>
      <c r="G29" s="17">
        <f t="shared" si="1"/>
        <v>3221.9999999999995</v>
      </c>
      <c r="H29" s="24">
        <f t="shared" si="3"/>
        <v>32940</v>
      </c>
    </row>
    <row r="30" spans="1:8" ht="15" customHeight="1" x14ac:dyDescent="0.15">
      <c r="A30" s="12" t="s">
        <v>60</v>
      </c>
      <c r="B30" s="13">
        <v>380000</v>
      </c>
      <c r="C30" s="13">
        <f t="shared" si="2"/>
        <v>12670</v>
      </c>
      <c r="D30" s="19" t="s">
        <v>61</v>
      </c>
      <c r="E30" s="20"/>
      <c r="F30" s="16">
        <f t="shared" si="0"/>
        <v>18563</v>
      </c>
      <c r="G30" s="17">
        <f t="shared" si="1"/>
        <v>3400.9999999999995</v>
      </c>
      <c r="H30" s="24">
        <f t="shared" si="3"/>
        <v>34770</v>
      </c>
    </row>
    <row r="31" spans="1:8" ht="15" customHeight="1" x14ac:dyDescent="0.15">
      <c r="A31" s="12" t="s">
        <v>62</v>
      </c>
      <c r="B31" s="13">
        <v>410000</v>
      </c>
      <c r="C31" s="13">
        <f t="shared" si="2"/>
        <v>13670</v>
      </c>
      <c r="D31" s="19" t="s">
        <v>63</v>
      </c>
      <c r="E31" s="20"/>
      <c r="F31" s="16">
        <f t="shared" si="0"/>
        <v>20028.5</v>
      </c>
      <c r="G31" s="17">
        <f t="shared" si="1"/>
        <v>3669.4999999999995</v>
      </c>
      <c r="H31" s="24">
        <f t="shared" si="3"/>
        <v>37515</v>
      </c>
    </row>
    <row r="32" spans="1:8" ht="15" customHeight="1" x14ac:dyDescent="0.15">
      <c r="A32" s="12" t="s">
        <v>64</v>
      </c>
      <c r="B32" s="13">
        <v>440000</v>
      </c>
      <c r="C32" s="13">
        <f t="shared" si="2"/>
        <v>14670</v>
      </c>
      <c r="D32" s="19" t="s">
        <v>65</v>
      </c>
      <c r="E32" s="20"/>
      <c r="F32" s="16">
        <f t="shared" si="0"/>
        <v>21494</v>
      </c>
      <c r="G32" s="17">
        <f t="shared" si="1"/>
        <v>3937.9999999999995</v>
      </c>
      <c r="H32" s="24">
        <f t="shared" si="3"/>
        <v>40260</v>
      </c>
    </row>
    <row r="33" spans="1:8" ht="15" customHeight="1" x14ac:dyDescent="0.15">
      <c r="A33" s="12" t="s">
        <v>66</v>
      </c>
      <c r="B33" s="13">
        <v>470000</v>
      </c>
      <c r="C33" s="13">
        <f t="shared" si="2"/>
        <v>15670</v>
      </c>
      <c r="D33" s="19" t="s">
        <v>67</v>
      </c>
      <c r="E33" s="20"/>
      <c r="F33" s="16">
        <f t="shared" si="0"/>
        <v>22959.5</v>
      </c>
      <c r="G33" s="17">
        <f t="shared" si="1"/>
        <v>4206.5</v>
      </c>
      <c r="H33" s="24">
        <f t="shared" si="3"/>
        <v>43005</v>
      </c>
    </row>
    <row r="34" spans="1:8" ht="15" customHeight="1" x14ac:dyDescent="0.15">
      <c r="A34" s="12" t="s">
        <v>68</v>
      </c>
      <c r="B34" s="13">
        <v>500000</v>
      </c>
      <c r="C34" s="13">
        <f t="shared" si="2"/>
        <v>16670</v>
      </c>
      <c r="D34" s="19" t="s">
        <v>69</v>
      </c>
      <c r="E34" s="20"/>
      <c r="F34" s="16">
        <f t="shared" si="0"/>
        <v>24425</v>
      </c>
      <c r="G34" s="17">
        <f t="shared" si="1"/>
        <v>4475</v>
      </c>
      <c r="H34" s="24">
        <f t="shared" si="3"/>
        <v>45750</v>
      </c>
    </row>
    <row r="35" spans="1:8" ht="15" customHeight="1" x14ac:dyDescent="0.15">
      <c r="A35" s="12" t="s">
        <v>70</v>
      </c>
      <c r="B35" s="13">
        <v>530000</v>
      </c>
      <c r="C35" s="13">
        <f t="shared" si="2"/>
        <v>17670</v>
      </c>
      <c r="D35" s="19" t="s">
        <v>71</v>
      </c>
      <c r="E35" s="20"/>
      <c r="F35" s="16">
        <f t="shared" si="0"/>
        <v>25890.5</v>
      </c>
      <c r="G35" s="17">
        <f t="shared" si="1"/>
        <v>4743.5</v>
      </c>
      <c r="H35" s="24">
        <f t="shared" si="3"/>
        <v>48495</v>
      </c>
    </row>
    <row r="36" spans="1:8" ht="15" customHeight="1" x14ac:dyDescent="0.15">
      <c r="A36" s="12" t="s">
        <v>72</v>
      </c>
      <c r="B36" s="13">
        <v>560000</v>
      </c>
      <c r="C36" s="13">
        <f t="shared" si="2"/>
        <v>18670</v>
      </c>
      <c r="D36" s="19" t="s">
        <v>73</v>
      </c>
      <c r="E36" s="20"/>
      <c r="F36" s="16">
        <f t="shared" si="0"/>
        <v>27356</v>
      </c>
      <c r="G36" s="17">
        <f t="shared" si="1"/>
        <v>5012</v>
      </c>
      <c r="H36" s="24">
        <f t="shared" si="3"/>
        <v>51240</v>
      </c>
    </row>
    <row r="37" spans="1:8" ht="15" customHeight="1" x14ac:dyDescent="0.15">
      <c r="A37" s="12" t="s">
        <v>74</v>
      </c>
      <c r="B37" s="13">
        <v>590000</v>
      </c>
      <c r="C37" s="13">
        <f t="shared" si="2"/>
        <v>19670</v>
      </c>
      <c r="D37" s="19" t="s">
        <v>75</v>
      </c>
      <c r="E37" s="20"/>
      <c r="F37" s="16">
        <f t="shared" si="0"/>
        <v>28821.5</v>
      </c>
      <c r="G37" s="17">
        <f t="shared" si="1"/>
        <v>5280.5</v>
      </c>
      <c r="H37" s="24">
        <f t="shared" si="3"/>
        <v>53985</v>
      </c>
    </row>
    <row r="38" spans="1:8" ht="15" customHeight="1" x14ac:dyDescent="0.15">
      <c r="A38" s="12" t="s">
        <v>76</v>
      </c>
      <c r="B38" s="13">
        <v>620000</v>
      </c>
      <c r="C38" s="13">
        <f t="shared" si="2"/>
        <v>20670</v>
      </c>
      <c r="D38" s="19" t="s">
        <v>77</v>
      </c>
      <c r="E38" s="20"/>
      <c r="F38" s="16">
        <f t="shared" si="0"/>
        <v>30287</v>
      </c>
      <c r="G38" s="17">
        <f t="shared" si="1"/>
        <v>5549</v>
      </c>
      <c r="H38" s="18">
        <f t="shared" si="3"/>
        <v>56730</v>
      </c>
    </row>
    <row r="39" spans="1:8" ht="15" customHeight="1" x14ac:dyDescent="0.15">
      <c r="A39" s="12" t="s">
        <v>78</v>
      </c>
      <c r="B39" s="13">
        <v>650000</v>
      </c>
      <c r="C39" s="13">
        <f t="shared" si="2"/>
        <v>21670</v>
      </c>
      <c r="D39" s="19" t="s">
        <v>79</v>
      </c>
      <c r="E39" s="20"/>
      <c r="F39" s="16">
        <f t="shared" si="0"/>
        <v>31752.5</v>
      </c>
      <c r="G39" s="17">
        <f t="shared" si="1"/>
        <v>5817.5</v>
      </c>
      <c r="H39" s="25"/>
    </row>
    <row r="40" spans="1:8" ht="15" customHeight="1" x14ac:dyDescent="0.15">
      <c r="A40" s="12" t="s">
        <v>80</v>
      </c>
      <c r="B40" s="13">
        <v>680000</v>
      </c>
      <c r="C40" s="13">
        <f t="shared" si="2"/>
        <v>22670</v>
      </c>
      <c r="D40" s="19" t="s">
        <v>81</v>
      </c>
      <c r="E40" s="20"/>
      <c r="F40" s="16">
        <f t="shared" si="0"/>
        <v>33218</v>
      </c>
      <c r="G40" s="17">
        <f t="shared" si="1"/>
        <v>6085.9999999999991</v>
      </c>
      <c r="H40" s="25"/>
    </row>
    <row r="41" spans="1:8" ht="15" customHeight="1" x14ac:dyDescent="0.15">
      <c r="A41" s="12" t="s">
        <v>82</v>
      </c>
      <c r="B41" s="13">
        <v>710000</v>
      </c>
      <c r="C41" s="13">
        <f t="shared" si="2"/>
        <v>23670</v>
      </c>
      <c r="D41" s="19" t="s">
        <v>83</v>
      </c>
      <c r="E41" s="20"/>
      <c r="F41" s="16">
        <f t="shared" si="0"/>
        <v>34683.5</v>
      </c>
      <c r="G41" s="17">
        <f t="shared" si="1"/>
        <v>6354.4999999999991</v>
      </c>
      <c r="H41" s="25"/>
    </row>
    <row r="42" spans="1:8" ht="15" customHeight="1" x14ac:dyDescent="0.15">
      <c r="A42" s="12" t="s">
        <v>84</v>
      </c>
      <c r="B42" s="13">
        <v>750000</v>
      </c>
      <c r="C42" s="13">
        <f t="shared" si="2"/>
        <v>25000</v>
      </c>
      <c r="D42" s="19" t="s">
        <v>85</v>
      </c>
      <c r="E42" s="20"/>
      <c r="F42" s="16">
        <f t="shared" si="0"/>
        <v>36637.5</v>
      </c>
      <c r="G42" s="17">
        <f t="shared" si="1"/>
        <v>6712.4999999999991</v>
      </c>
      <c r="H42" s="25"/>
    </row>
    <row r="43" spans="1:8" ht="15" customHeight="1" x14ac:dyDescent="0.15">
      <c r="A43" s="12" t="s">
        <v>86</v>
      </c>
      <c r="B43" s="13">
        <v>790000</v>
      </c>
      <c r="C43" s="13">
        <f t="shared" si="2"/>
        <v>26330</v>
      </c>
      <c r="D43" s="19" t="s">
        <v>87</v>
      </c>
      <c r="E43" s="20"/>
      <c r="F43" s="16">
        <f t="shared" si="0"/>
        <v>38591.5</v>
      </c>
      <c r="G43" s="17">
        <f t="shared" si="1"/>
        <v>7070.4999999999991</v>
      </c>
      <c r="H43" s="25"/>
    </row>
    <row r="44" spans="1:8" ht="15" customHeight="1" x14ac:dyDescent="0.15">
      <c r="A44" s="12" t="s">
        <v>88</v>
      </c>
      <c r="B44" s="13">
        <v>830000</v>
      </c>
      <c r="C44" s="13">
        <f t="shared" si="2"/>
        <v>27670</v>
      </c>
      <c r="D44" s="19" t="s">
        <v>89</v>
      </c>
      <c r="E44" s="20"/>
      <c r="F44" s="16">
        <f t="shared" si="0"/>
        <v>40545.5</v>
      </c>
      <c r="G44" s="17">
        <f t="shared" si="1"/>
        <v>7428.4999999999991</v>
      </c>
      <c r="H44" s="25"/>
    </row>
    <row r="45" spans="1:8" ht="15" customHeight="1" x14ac:dyDescent="0.15">
      <c r="A45" s="12" t="s">
        <v>90</v>
      </c>
      <c r="B45" s="13">
        <v>880000</v>
      </c>
      <c r="C45" s="13">
        <f t="shared" si="2"/>
        <v>29330</v>
      </c>
      <c r="D45" s="19" t="s">
        <v>91</v>
      </c>
      <c r="E45" s="20"/>
      <c r="F45" s="16">
        <f t="shared" si="0"/>
        <v>42988</v>
      </c>
      <c r="G45" s="17">
        <f t="shared" si="1"/>
        <v>7875.9999999999991</v>
      </c>
      <c r="H45" s="25"/>
    </row>
    <row r="46" spans="1:8" ht="15" customHeight="1" x14ac:dyDescent="0.15">
      <c r="A46" s="12" t="s">
        <v>92</v>
      </c>
      <c r="B46" s="13">
        <v>930000</v>
      </c>
      <c r="C46" s="13">
        <f t="shared" si="2"/>
        <v>31000</v>
      </c>
      <c r="D46" s="19" t="s">
        <v>93</v>
      </c>
      <c r="E46" s="20"/>
      <c r="F46" s="16">
        <f t="shared" si="0"/>
        <v>45430.5</v>
      </c>
      <c r="G46" s="17">
        <f t="shared" si="1"/>
        <v>8323.4999999999982</v>
      </c>
      <c r="H46" s="25"/>
    </row>
    <row r="47" spans="1:8" ht="15" customHeight="1" x14ac:dyDescent="0.15">
      <c r="A47" s="12" t="s">
        <v>94</v>
      </c>
      <c r="B47" s="13">
        <v>980000</v>
      </c>
      <c r="C47" s="13">
        <f t="shared" si="2"/>
        <v>32670</v>
      </c>
      <c r="D47" s="19" t="s">
        <v>95</v>
      </c>
      <c r="E47" s="26"/>
      <c r="F47" s="16">
        <f t="shared" si="0"/>
        <v>47873</v>
      </c>
      <c r="G47" s="17">
        <f t="shared" si="1"/>
        <v>8771</v>
      </c>
      <c r="H47" s="25"/>
    </row>
    <row r="48" spans="1:8" ht="15" customHeight="1" x14ac:dyDescent="0.15">
      <c r="A48" s="12" t="s">
        <v>96</v>
      </c>
      <c r="B48" s="13">
        <v>1030000</v>
      </c>
      <c r="C48" s="13">
        <f t="shared" si="2"/>
        <v>34330</v>
      </c>
      <c r="D48" s="19" t="s">
        <v>97</v>
      </c>
      <c r="E48" s="20"/>
      <c r="F48" s="16">
        <f t="shared" si="0"/>
        <v>50315.5</v>
      </c>
      <c r="G48" s="17">
        <f t="shared" si="1"/>
        <v>9218.5</v>
      </c>
      <c r="H48" s="25"/>
    </row>
    <row r="49" spans="1:8" ht="15" customHeight="1" x14ac:dyDescent="0.15">
      <c r="A49" s="12" t="s">
        <v>98</v>
      </c>
      <c r="B49" s="13">
        <v>1090000</v>
      </c>
      <c r="C49" s="13">
        <f t="shared" si="2"/>
        <v>36330</v>
      </c>
      <c r="D49" s="19" t="s">
        <v>111</v>
      </c>
      <c r="E49" s="20"/>
      <c r="F49" s="16">
        <f t="shared" si="0"/>
        <v>53246.5</v>
      </c>
      <c r="G49" s="17">
        <f t="shared" si="1"/>
        <v>9755.5</v>
      </c>
      <c r="H49" s="25"/>
    </row>
    <row r="50" spans="1:8" ht="15" customHeight="1" x14ac:dyDescent="0.15">
      <c r="A50" s="12" t="s">
        <v>99</v>
      </c>
      <c r="B50" s="13">
        <v>1150000</v>
      </c>
      <c r="C50" s="13">
        <f t="shared" si="2"/>
        <v>38330</v>
      </c>
      <c r="D50" s="19" t="s">
        <v>100</v>
      </c>
      <c r="E50" s="20"/>
      <c r="F50" s="16">
        <f t="shared" si="0"/>
        <v>56177.5</v>
      </c>
      <c r="G50" s="17">
        <f t="shared" si="1"/>
        <v>10292.5</v>
      </c>
      <c r="H50" s="25"/>
    </row>
    <row r="51" spans="1:8" ht="15" customHeight="1" x14ac:dyDescent="0.15">
      <c r="A51" s="185" t="s">
        <v>101</v>
      </c>
      <c r="B51" s="186">
        <v>1210000</v>
      </c>
      <c r="C51" s="186">
        <f t="shared" si="2"/>
        <v>40330</v>
      </c>
      <c r="D51" s="19" t="s">
        <v>107</v>
      </c>
      <c r="E51" s="187"/>
      <c r="F51" s="16">
        <f t="shared" si="0"/>
        <v>59108.5</v>
      </c>
      <c r="G51" s="17">
        <f t="shared" si="1"/>
        <v>10829.5</v>
      </c>
      <c r="H51" s="25"/>
    </row>
    <row r="52" spans="1:8" ht="15" customHeight="1" x14ac:dyDescent="0.15">
      <c r="A52" s="12" t="s">
        <v>104</v>
      </c>
      <c r="B52" s="13">
        <v>1270000</v>
      </c>
      <c r="C52" s="13">
        <f>ROUND(B52/300,0)*10</f>
        <v>42330</v>
      </c>
      <c r="D52" s="19" t="s">
        <v>108</v>
      </c>
      <c r="E52" s="26"/>
      <c r="F52" s="16">
        <f t="shared" si="0"/>
        <v>62039.5</v>
      </c>
      <c r="G52" s="17">
        <f t="shared" si="1"/>
        <v>11366.5</v>
      </c>
      <c r="H52" s="274"/>
    </row>
    <row r="53" spans="1:8" ht="15" customHeight="1" x14ac:dyDescent="0.15">
      <c r="A53" s="188" t="s">
        <v>105</v>
      </c>
      <c r="B53" s="189">
        <v>1330000</v>
      </c>
      <c r="C53" s="189">
        <f>ROUND(B53/300,0)*10</f>
        <v>44330</v>
      </c>
      <c r="D53" s="190" t="s">
        <v>109</v>
      </c>
      <c r="E53" s="187"/>
      <c r="F53" s="16">
        <f t="shared" si="0"/>
        <v>64970.5</v>
      </c>
      <c r="G53" s="17">
        <f t="shared" si="1"/>
        <v>11903.499999999998</v>
      </c>
      <c r="H53" s="274"/>
    </row>
    <row r="54" spans="1:8" ht="15.75" customHeight="1" x14ac:dyDescent="0.15">
      <c r="A54" s="27" t="s">
        <v>106</v>
      </c>
      <c r="B54" s="28">
        <v>1390000</v>
      </c>
      <c r="C54" s="28">
        <f>ROUND(B54/300,0)*10</f>
        <v>46330</v>
      </c>
      <c r="D54" s="29" t="s">
        <v>110</v>
      </c>
      <c r="E54" s="30"/>
      <c r="F54" s="31">
        <f t="shared" si="0"/>
        <v>67901.5</v>
      </c>
      <c r="G54" s="32">
        <f t="shared" si="1"/>
        <v>12440.499999999998</v>
      </c>
      <c r="H54" s="275"/>
    </row>
    <row r="56" spans="1:8" x14ac:dyDescent="0.15">
      <c r="A56" s="229" t="s">
        <v>102</v>
      </c>
      <c r="B56" s="229"/>
      <c r="C56" s="229"/>
      <c r="D56" s="229"/>
      <c r="E56" s="229"/>
      <c r="F56" s="229"/>
      <c r="G56" s="229"/>
      <c r="H56" s="229"/>
    </row>
    <row r="57" spans="1:8" x14ac:dyDescent="0.15">
      <c r="A57" s="230" t="s">
        <v>120</v>
      </c>
      <c r="B57" s="230"/>
      <c r="C57" s="230"/>
      <c r="D57" s="230"/>
      <c r="E57" s="230"/>
      <c r="F57" s="230"/>
      <c r="G57" s="230"/>
      <c r="H57" s="230"/>
    </row>
  </sheetData>
  <mergeCells count="8">
    <mergeCell ref="A56:H56"/>
    <mergeCell ref="A57:H57"/>
    <mergeCell ref="A1:H1"/>
    <mergeCell ref="A2:C2"/>
    <mergeCell ref="D2:H2"/>
    <mergeCell ref="A3:A4"/>
    <mergeCell ref="B3:C3"/>
    <mergeCell ref="H52:H54"/>
  </mergeCells>
  <phoneticPr fontId="10"/>
  <pageMargins left="0.70866141732283472" right="0.31496062992125984" top="0.55118110236220474" bottom="0.35433070866141736" header="0.31496062992125984" footer="0.31496062992125984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7"/>
  <sheetViews>
    <sheetView workbookViewId="0">
      <selection activeCell="G32" sqref="G32"/>
    </sheetView>
  </sheetViews>
  <sheetFormatPr defaultRowHeight="13.5" x14ac:dyDescent="0.15"/>
  <cols>
    <col min="1" max="1" width="5.625" customWidth="1"/>
    <col min="2" max="2" width="12.125" customWidth="1"/>
    <col min="3" max="3" width="9.75" customWidth="1"/>
    <col min="4" max="4" width="20.75" customWidth="1"/>
    <col min="5" max="5" width="1.5" customWidth="1"/>
    <col min="6" max="7" width="12.5" customWidth="1"/>
    <col min="8" max="8" width="14.5" customWidth="1"/>
  </cols>
  <sheetData>
    <row r="1" spans="1:8" ht="18.75" x14ac:dyDescent="0.2">
      <c r="A1" s="276" t="s">
        <v>0</v>
      </c>
      <c r="B1" s="276"/>
      <c r="C1" s="276"/>
      <c r="D1" s="276"/>
      <c r="E1" s="276"/>
      <c r="F1" s="276"/>
      <c r="G1" s="276"/>
      <c r="H1" s="276"/>
    </row>
    <row r="2" spans="1:8" x14ac:dyDescent="0.15">
      <c r="A2" s="277" t="s">
        <v>103</v>
      </c>
      <c r="B2" s="278"/>
      <c r="C2" s="278"/>
      <c r="D2" s="279" t="s">
        <v>113</v>
      </c>
      <c r="E2" s="279"/>
      <c r="F2" s="279"/>
      <c r="G2" s="279"/>
      <c r="H2" s="280"/>
    </row>
    <row r="3" spans="1:8" ht="15" customHeight="1" x14ac:dyDescent="0.15">
      <c r="A3" s="281" t="s">
        <v>1</v>
      </c>
      <c r="B3" s="282" t="s">
        <v>2</v>
      </c>
      <c r="C3" s="282"/>
      <c r="D3" s="147" t="s">
        <v>3</v>
      </c>
      <c r="E3" s="148"/>
      <c r="F3" s="149" t="s">
        <v>4</v>
      </c>
      <c r="G3" s="150" t="s">
        <v>5</v>
      </c>
      <c r="H3" s="151" t="s">
        <v>6</v>
      </c>
    </row>
    <row r="4" spans="1:8" ht="15" customHeight="1" x14ac:dyDescent="0.15">
      <c r="A4" s="281"/>
      <c r="B4" s="152" t="s">
        <v>7</v>
      </c>
      <c r="C4" s="152" t="s">
        <v>8</v>
      </c>
      <c r="D4" s="153" t="s">
        <v>9</v>
      </c>
      <c r="E4" s="154"/>
      <c r="F4" s="155" t="s">
        <v>114</v>
      </c>
      <c r="G4" s="156" t="s">
        <v>115</v>
      </c>
      <c r="H4" s="157" t="s">
        <v>112</v>
      </c>
    </row>
    <row r="5" spans="1:8" ht="15" customHeight="1" x14ac:dyDescent="0.15">
      <c r="A5" s="158" t="s">
        <v>10</v>
      </c>
      <c r="B5" s="159">
        <v>58000</v>
      </c>
      <c r="C5" s="159">
        <f>ROUND(B5/300,0)*10</f>
        <v>1930</v>
      </c>
      <c r="D5" s="160" t="s">
        <v>11</v>
      </c>
      <c r="E5" s="161"/>
      <c r="F5" s="162">
        <f>B5*49/1000</f>
        <v>2842</v>
      </c>
      <c r="G5" s="163">
        <f>B5*8.65/1000</f>
        <v>501.7</v>
      </c>
      <c r="H5" s="164"/>
    </row>
    <row r="6" spans="1:8" ht="15" customHeight="1" x14ac:dyDescent="0.15">
      <c r="A6" s="158" t="s">
        <v>12</v>
      </c>
      <c r="B6" s="159">
        <v>68000</v>
      </c>
      <c r="C6" s="159">
        <f>ROUND(B6/300,0)*10</f>
        <v>2270</v>
      </c>
      <c r="D6" s="165" t="s">
        <v>13</v>
      </c>
      <c r="E6" s="166"/>
      <c r="F6" s="162">
        <f t="shared" ref="F6:F54" si="0">B6*49/1000</f>
        <v>3332</v>
      </c>
      <c r="G6" s="163">
        <f t="shared" ref="G6:G54" si="1">B6*8.65/1000</f>
        <v>588.20000000000005</v>
      </c>
      <c r="H6" s="167"/>
    </row>
    <row r="7" spans="1:8" ht="15" customHeight="1" x14ac:dyDescent="0.15">
      <c r="A7" s="158" t="s">
        <v>14</v>
      </c>
      <c r="B7" s="159">
        <v>78000</v>
      </c>
      <c r="C7" s="159">
        <f>ROUND(B7/300,0)*10</f>
        <v>2600</v>
      </c>
      <c r="D7" s="165" t="s">
        <v>15</v>
      </c>
      <c r="E7" s="166"/>
      <c r="F7" s="162">
        <f t="shared" si="0"/>
        <v>3822</v>
      </c>
      <c r="G7" s="163">
        <f t="shared" si="1"/>
        <v>674.7</v>
      </c>
      <c r="H7" s="167"/>
    </row>
    <row r="8" spans="1:8" ht="15" customHeight="1" x14ac:dyDescent="0.15">
      <c r="A8" s="158" t="s">
        <v>16</v>
      </c>
      <c r="B8" s="159">
        <v>88000</v>
      </c>
      <c r="C8" s="159">
        <f>ROUND(B8/300,0)*10</f>
        <v>2930</v>
      </c>
      <c r="D8" s="165" t="s">
        <v>17</v>
      </c>
      <c r="E8" s="166"/>
      <c r="F8" s="162">
        <f t="shared" si="0"/>
        <v>4312</v>
      </c>
      <c r="G8" s="163">
        <f t="shared" si="1"/>
        <v>761.2</v>
      </c>
      <c r="H8" s="168">
        <f>B8*91.5/1000</f>
        <v>8052</v>
      </c>
    </row>
    <row r="9" spans="1:8" ht="15" customHeight="1" x14ac:dyDescent="0.15">
      <c r="A9" s="158" t="s">
        <v>18</v>
      </c>
      <c r="B9" s="159">
        <v>98000</v>
      </c>
      <c r="C9" s="159">
        <f t="shared" ref="C9:C51" si="2">ROUND(B9/300,0)*10</f>
        <v>3270</v>
      </c>
      <c r="D9" s="169" t="s">
        <v>19</v>
      </c>
      <c r="E9" s="170"/>
      <c r="F9" s="162">
        <f t="shared" si="0"/>
        <v>4802</v>
      </c>
      <c r="G9" s="163">
        <f t="shared" si="1"/>
        <v>847.7</v>
      </c>
      <c r="H9" s="168">
        <f t="shared" ref="H9:H38" si="3">B9*91.5/1000</f>
        <v>8967</v>
      </c>
    </row>
    <row r="10" spans="1:8" ht="15" customHeight="1" x14ac:dyDescent="0.15">
      <c r="A10" s="158" t="s">
        <v>20</v>
      </c>
      <c r="B10" s="159">
        <v>104000</v>
      </c>
      <c r="C10" s="159">
        <f t="shared" si="2"/>
        <v>3470</v>
      </c>
      <c r="D10" s="165" t="s">
        <v>21</v>
      </c>
      <c r="E10" s="166"/>
      <c r="F10" s="162">
        <f t="shared" si="0"/>
        <v>5096</v>
      </c>
      <c r="G10" s="163">
        <f t="shared" si="1"/>
        <v>899.6</v>
      </c>
      <c r="H10" s="168">
        <f t="shared" si="3"/>
        <v>9516</v>
      </c>
    </row>
    <row r="11" spans="1:8" ht="15" customHeight="1" x14ac:dyDescent="0.15">
      <c r="A11" s="158" t="s">
        <v>22</v>
      </c>
      <c r="B11" s="159">
        <v>110000</v>
      </c>
      <c r="C11" s="159">
        <f t="shared" si="2"/>
        <v>3670</v>
      </c>
      <c r="D11" s="165" t="s">
        <v>23</v>
      </c>
      <c r="E11" s="166"/>
      <c r="F11" s="162">
        <f t="shared" si="0"/>
        <v>5390</v>
      </c>
      <c r="G11" s="163">
        <f t="shared" si="1"/>
        <v>951.5</v>
      </c>
      <c r="H11" s="168">
        <f t="shared" si="3"/>
        <v>10065</v>
      </c>
    </row>
    <row r="12" spans="1:8" ht="15" customHeight="1" x14ac:dyDescent="0.15">
      <c r="A12" s="158" t="s">
        <v>24</v>
      </c>
      <c r="B12" s="159">
        <v>118000</v>
      </c>
      <c r="C12" s="159">
        <f t="shared" si="2"/>
        <v>3930</v>
      </c>
      <c r="D12" s="165" t="s">
        <v>25</v>
      </c>
      <c r="E12" s="166"/>
      <c r="F12" s="162">
        <f t="shared" si="0"/>
        <v>5782</v>
      </c>
      <c r="G12" s="163">
        <f t="shared" si="1"/>
        <v>1020.7</v>
      </c>
      <c r="H12" s="168">
        <f t="shared" si="3"/>
        <v>10797</v>
      </c>
    </row>
    <row r="13" spans="1:8" ht="15" customHeight="1" x14ac:dyDescent="0.15">
      <c r="A13" s="158" t="s">
        <v>26</v>
      </c>
      <c r="B13" s="159">
        <v>126000</v>
      </c>
      <c r="C13" s="159">
        <f t="shared" si="2"/>
        <v>4200</v>
      </c>
      <c r="D13" s="165" t="s">
        <v>27</v>
      </c>
      <c r="E13" s="166"/>
      <c r="F13" s="162">
        <f t="shared" si="0"/>
        <v>6174</v>
      </c>
      <c r="G13" s="163">
        <f t="shared" si="1"/>
        <v>1089.9000000000001</v>
      </c>
      <c r="H13" s="168">
        <f t="shared" si="3"/>
        <v>11529</v>
      </c>
    </row>
    <row r="14" spans="1:8" ht="15" customHeight="1" x14ac:dyDescent="0.15">
      <c r="A14" s="158" t="s">
        <v>28</v>
      </c>
      <c r="B14" s="159">
        <v>134000</v>
      </c>
      <c r="C14" s="159">
        <f t="shared" si="2"/>
        <v>4470</v>
      </c>
      <c r="D14" s="165" t="s">
        <v>29</v>
      </c>
      <c r="E14" s="166"/>
      <c r="F14" s="162">
        <f t="shared" si="0"/>
        <v>6566</v>
      </c>
      <c r="G14" s="163">
        <f t="shared" si="1"/>
        <v>1159.0999999999999</v>
      </c>
      <c r="H14" s="168">
        <f t="shared" si="3"/>
        <v>12261</v>
      </c>
    </row>
    <row r="15" spans="1:8" ht="15" customHeight="1" x14ac:dyDescent="0.15">
      <c r="A15" s="158" t="s">
        <v>30</v>
      </c>
      <c r="B15" s="159">
        <v>142000</v>
      </c>
      <c r="C15" s="159">
        <f t="shared" si="2"/>
        <v>4730</v>
      </c>
      <c r="D15" s="165" t="s">
        <v>31</v>
      </c>
      <c r="E15" s="166"/>
      <c r="F15" s="162">
        <f t="shared" si="0"/>
        <v>6958</v>
      </c>
      <c r="G15" s="163">
        <f t="shared" si="1"/>
        <v>1228.3</v>
      </c>
      <c r="H15" s="168">
        <f t="shared" si="3"/>
        <v>12993</v>
      </c>
    </row>
    <row r="16" spans="1:8" ht="15" customHeight="1" x14ac:dyDescent="0.15">
      <c r="A16" s="158" t="s">
        <v>32</v>
      </c>
      <c r="B16" s="159">
        <v>150000</v>
      </c>
      <c r="C16" s="159">
        <f t="shared" si="2"/>
        <v>5000</v>
      </c>
      <c r="D16" s="165" t="s">
        <v>33</v>
      </c>
      <c r="E16" s="166"/>
      <c r="F16" s="162">
        <f t="shared" si="0"/>
        <v>7350</v>
      </c>
      <c r="G16" s="163">
        <f t="shared" si="1"/>
        <v>1297.5</v>
      </c>
      <c r="H16" s="168">
        <f t="shared" si="3"/>
        <v>13725</v>
      </c>
    </row>
    <row r="17" spans="1:8" ht="15" customHeight="1" x14ac:dyDescent="0.15">
      <c r="A17" s="158" t="s">
        <v>34</v>
      </c>
      <c r="B17" s="159">
        <v>160000</v>
      </c>
      <c r="C17" s="159">
        <f t="shared" si="2"/>
        <v>5330</v>
      </c>
      <c r="D17" s="165" t="s">
        <v>35</v>
      </c>
      <c r="E17" s="166"/>
      <c r="F17" s="162">
        <f t="shared" si="0"/>
        <v>7840</v>
      </c>
      <c r="G17" s="163">
        <f t="shared" si="1"/>
        <v>1384</v>
      </c>
      <c r="H17" s="168">
        <f t="shared" si="3"/>
        <v>14640</v>
      </c>
    </row>
    <row r="18" spans="1:8" ht="15" customHeight="1" x14ac:dyDescent="0.15">
      <c r="A18" s="158" t="s">
        <v>36</v>
      </c>
      <c r="B18" s="159">
        <v>170000</v>
      </c>
      <c r="C18" s="159">
        <f t="shared" si="2"/>
        <v>5670</v>
      </c>
      <c r="D18" s="165" t="s">
        <v>37</v>
      </c>
      <c r="E18" s="166"/>
      <c r="F18" s="162">
        <f t="shared" si="0"/>
        <v>8330</v>
      </c>
      <c r="G18" s="163">
        <f t="shared" si="1"/>
        <v>1470.5</v>
      </c>
      <c r="H18" s="168">
        <f t="shared" si="3"/>
        <v>15555</v>
      </c>
    </row>
    <row r="19" spans="1:8" ht="15" customHeight="1" x14ac:dyDescent="0.15">
      <c r="A19" s="158" t="s">
        <v>38</v>
      </c>
      <c r="B19" s="159">
        <v>180000</v>
      </c>
      <c r="C19" s="159">
        <f t="shared" si="2"/>
        <v>6000</v>
      </c>
      <c r="D19" s="165" t="s">
        <v>39</v>
      </c>
      <c r="E19" s="166"/>
      <c r="F19" s="162">
        <f t="shared" si="0"/>
        <v>8820</v>
      </c>
      <c r="G19" s="163">
        <f t="shared" si="1"/>
        <v>1557</v>
      </c>
      <c r="H19" s="168">
        <f t="shared" si="3"/>
        <v>16470</v>
      </c>
    </row>
    <row r="20" spans="1:8" ht="15" customHeight="1" x14ac:dyDescent="0.15">
      <c r="A20" s="158" t="s">
        <v>40</v>
      </c>
      <c r="B20" s="159">
        <v>190000</v>
      </c>
      <c r="C20" s="159">
        <f t="shared" si="2"/>
        <v>6330</v>
      </c>
      <c r="D20" s="165" t="s">
        <v>41</v>
      </c>
      <c r="E20" s="166"/>
      <c r="F20" s="162">
        <f t="shared" si="0"/>
        <v>9310</v>
      </c>
      <c r="G20" s="163">
        <f t="shared" si="1"/>
        <v>1643.5</v>
      </c>
      <c r="H20" s="168">
        <f t="shared" si="3"/>
        <v>17385</v>
      </c>
    </row>
    <row r="21" spans="1:8" ht="15" customHeight="1" x14ac:dyDescent="0.15">
      <c r="A21" s="158" t="s">
        <v>42</v>
      </c>
      <c r="B21" s="159">
        <v>200000</v>
      </c>
      <c r="C21" s="159">
        <f t="shared" si="2"/>
        <v>6670</v>
      </c>
      <c r="D21" s="165" t="s">
        <v>43</v>
      </c>
      <c r="E21" s="166"/>
      <c r="F21" s="162">
        <f t="shared" si="0"/>
        <v>9800</v>
      </c>
      <c r="G21" s="163">
        <f t="shared" si="1"/>
        <v>1730</v>
      </c>
      <c r="H21" s="168">
        <f t="shared" si="3"/>
        <v>18300</v>
      </c>
    </row>
    <row r="22" spans="1:8" ht="15" customHeight="1" x14ac:dyDescent="0.15">
      <c r="A22" s="158" t="s">
        <v>44</v>
      </c>
      <c r="B22" s="159">
        <v>220000</v>
      </c>
      <c r="C22" s="159">
        <f t="shared" si="2"/>
        <v>7330</v>
      </c>
      <c r="D22" s="165" t="s">
        <v>45</v>
      </c>
      <c r="E22" s="166"/>
      <c r="F22" s="162">
        <f t="shared" si="0"/>
        <v>10780</v>
      </c>
      <c r="G22" s="163">
        <f t="shared" si="1"/>
        <v>1903</v>
      </c>
      <c r="H22" s="168">
        <f t="shared" si="3"/>
        <v>20130</v>
      </c>
    </row>
    <row r="23" spans="1:8" ht="15" customHeight="1" x14ac:dyDescent="0.15">
      <c r="A23" s="158" t="s">
        <v>46</v>
      </c>
      <c r="B23" s="159">
        <v>240000</v>
      </c>
      <c r="C23" s="159">
        <f t="shared" si="2"/>
        <v>8000</v>
      </c>
      <c r="D23" s="165" t="s">
        <v>47</v>
      </c>
      <c r="E23" s="166"/>
      <c r="F23" s="162">
        <f t="shared" si="0"/>
        <v>11760</v>
      </c>
      <c r="G23" s="163">
        <f t="shared" si="1"/>
        <v>2076</v>
      </c>
      <c r="H23" s="168">
        <f t="shared" si="3"/>
        <v>21960</v>
      </c>
    </row>
    <row r="24" spans="1:8" ht="15" customHeight="1" x14ac:dyDescent="0.15">
      <c r="A24" s="158" t="s">
        <v>48</v>
      </c>
      <c r="B24" s="159">
        <v>260000</v>
      </c>
      <c r="C24" s="159">
        <f t="shared" si="2"/>
        <v>8670</v>
      </c>
      <c r="D24" s="165" t="s">
        <v>49</v>
      </c>
      <c r="E24" s="166"/>
      <c r="F24" s="162">
        <f t="shared" si="0"/>
        <v>12740</v>
      </c>
      <c r="G24" s="163">
        <f t="shared" si="1"/>
        <v>2249</v>
      </c>
      <c r="H24" s="168">
        <f t="shared" si="3"/>
        <v>23790</v>
      </c>
    </row>
    <row r="25" spans="1:8" ht="15" customHeight="1" x14ac:dyDescent="0.15">
      <c r="A25" s="158" t="s">
        <v>50</v>
      </c>
      <c r="B25" s="159">
        <v>280000</v>
      </c>
      <c r="C25" s="159">
        <f t="shared" si="2"/>
        <v>9330</v>
      </c>
      <c r="D25" s="165" t="s">
        <v>51</v>
      </c>
      <c r="E25" s="166"/>
      <c r="F25" s="162">
        <f t="shared" si="0"/>
        <v>13720</v>
      </c>
      <c r="G25" s="163">
        <f t="shared" si="1"/>
        <v>2422</v>
      </c>
      <c r="H25" s="168">
        <f t="shared" si="3"/>
        <v>25620</v>
      </c>
    </row>
    <row r="26" spans="1:8" ht="15" customHeight="1" x14ac:dyDescent="0.15">
      <c r="A26" s="158" t="s">
        <v>52</v>
      </c>
      <c r="B26" s="159">
        <v>300000</v>
      </c>
      <c r="C26" s="159">
        <f t="shared" si="2"/>
        <v>10000</v>
      </c>
      <c r="D26" s="165" t="s">
        <v>53</v>
      </c>
      <c r="E26" s="166"/>
      <c r="F26" s="162">
        <f t="shared" si="0"/>
        <v>14700</v>
      </c>
      <c r="G26" s="163">
        <f t="shared" si="1"/>
        <v>2595</v>
      </c>
      <c r="H26" s="168">
        <f t="shared" si="3"/>
        <v>27450</v>
      </c>
    </row>
    <row r="27" spans="1:8" ht="15" customHeight="1" x14ac:dyDescent="0.15">
      <c r="A27" s="158" t="s">
        <v>54</v>
      </c>
      <c r="B27" s="159">
        <v>320000</v>
      </c>
      <c r="C27" s="159">
        <f t="shared" si="2"/>
        <v>10670</v>
      </c>
      <c r="D27" s="165" t="s">
        <v>55</v>
      </c>
      <c r="E27" s="166"/>
      <c r="F27" s="162">
        <f t="shared" si="0"/>
        <v>15680</v>
      </c>
      <c r="G27" s="163">
        <f t="shared" si="1"/>
        <v>2768</v>
      </c>
      <c r="H27" s="168">
        <f t="shared" si="3"/>
        <v>29280</v>
      </c>
    </row>
    <row r="28" spans="1:8" ht="15" customHeight="1" x14ac:dyDescent="0.15">
      <c r="A28" s="158" t="s">
        <v>56</v>
      </c>
      <c r="B28" s="159">
        <v>340000</v>
      </c>
      <c r="C28" s="159">
        <f t="shared" si="2"/>
        <v>11330</v>
      </c>
      <c r="D28" s="165" t="s">
        <v>57</v>
      </c>
      <c r="E28" s="166"/>
      <c r="F28" s="162">
        <f t="shared" si="0"/>
        <v>16660</v>
      </c>
      <c r="G28" s="163">
        <f t="shared" si="1"/>
        <v>2941</v>
      </c>
      <c r="H28" s="168">
        <f t="shared" si="3"/>
        <v>31110</v>
      </c>
    </row>
    <row r="29" spans="1:8" ht="15" customHeight="1" x14ac:dyDescent="0.15">
      <c r="A29" s="158" t="s">
        <v>58</v>
      </c>
      <c r="B29" s="159">
        <v>360000</v>
      </c>
      <c r="C29" s="159">
        <f t="shared" si="2"/>
        <v>12000</v>
      </c>
      <c r="D29" s="165" t="s">
        <v>59</v>
      </c>
      <c r="E29" s="166"/>
      <c r="F29" s="162">
        <f t="shared" si="0"/>
        <v>17640</v>
      </c>
      <c r="G29" s="163">
        <f t="shared" si="1"/>
        <v>3114</v>
      </c>
      <c r="H29" s="168">
        <f t="shared" si="3"/>
        <v>32940</v>
      </c>
    </row>
    <row r="30" spans="1:8" ht="15" customHeight="1" x14ac:dyDescent="0.15">
      <c r="A30" s="158" t="s">
        <v>60</v>
      </c>
      <c r="B30" s="159">
        <v>380000</v>
      </c>
      <c r="C30" s="159">
        <f t="shared" si="2"/>
        <v>12670</v>
      </c>
      <c r="D30" s="165" t="s">
        <v>61</v>
      </c>
      <c r="E30" s="166"/>
      <c r="F30" s="162">
        <f t="shared" si="0"/>
        <v>18620</v>
      </c>
      <c r="G30" s="163">
        <f t="shared" si="1"/>
        <v>3287</v>
      </c>
      <c r="H30" s="168">
        <f t="shared" si="3"/>
        <v>34770</v>
      </c>
    </row>
    <row r="31" spans="1:8" ht="15" customHeight="1" x14ac:dyDescent="0.15">
      <c r="A31" s="158" t="s">
        <v>62</v>
      </c>
      <c r="B31" s="159">
        <v>410000</v>
      </c>
      <c r="C31" s="159">
        <f t="shared" si="2"/>
        <v>13670</v>
      </c>
      <c r="D31" s="165" t="s">
        <v>63</v>
      </c>
      <c r="E31" s="166"/>
      <c r="F31" s="162">
        <f t="shared" si="0"/>
        <v>20090</v>
      </c>
      <c r="G31" s="163">
        <f t="shared" si="1"/>
        <v>3546.5</v>
      </c>
      <c r="H31" s="168">
        <f t="shared" si="3"/>
        <v>37515</v>
      </c>
    </row>
    <row r="32" spans="1:8" ht="15" customHeight="1" x14ac:dyDescent="0.15">
      <c r="A32" s="158" t="s">
        <v>64</v>
      </c>
      <c r="B32" s="159">
        <v>440000</v>
      </c>
      <c r="C32" s="159">
        <f t="shared" si="2"/>
        <v>14670</v>
      </c>
      <c r="D32" s="165" t="s">
        <v>65</v>
      </c>
      <c r="E32" s="166"/>
      <c r="F32" s="162">
        <f t="shared" si="0"/>
        <v>21560</v>
      </c>
      <c r="G32" s="163">
        <f t="shared" si="1"/>
        <v>3806</v>
      </c>
      <c r="H32" s="168">
        <f t="shared" si="3"/>
        <v>40260</v>
      </c>
    </row>
    <row r="33" spans="1:8" ht="15" customHeight="1" x14ac:dyDescent="0.15">
      <c r="A33" s="158" t="s">
        <v>66</v>
      </c>
      <c r="B33" s="159">
        <v>470000</v>
      </c>
      <c r="C33" s="159">
        <f t="shared" si="2"/>
        <v>15670</v>
      </c>
      <c r="D33" s="165" t="s">
        <v>67</v>
      </c>
      <c r="E33" s="166"/>
      <c r="F33" s="162">
        <f t="shared" si="0"/>
        <v>23030</v>
      </c>
      <c r="G33" s="163">
        <f t="shared" si="1"/>
        <v>4065.5</v>
      </c>
      <c r="H33" s="168">
        <f t="shared" si="3"/>
        <v>43005</v>
      </c>
    </row>
    <row r="34" spans="1:8" ht="15" customHeight="1" x14ac:dyDescent="0.15">
      <c r="A34" s="158" t="s">
        <v>68</v>
      </c>
      <c r="B34" s="159">
        <v>500000</v>
      </c>
      <c r="C34" s="159">
        <f t="shared" si="2"/>
        <v>16670</v>
      </c>
      <c r="D34" s="165" t="s">
        <v>69</v>
      </c>
      <c r="E34" s="166"/>
      <c r="F34" s="162">
        <f t="shared" si="0"/>
        <v>24500</v>
      </c>
      <c r="G34" s="163">
        <f t="shared" si="1"/>
        <v>4325</v>
      </c>
      <c r="H34" s="168">
        <f t="shared" si="3"/>
        <v>45750</v>
      </c>
    </row>
    <row r="35" spans="1:8" ht="15" customHeight="1" x14ac:dyDescent="0.15">
      <c r="A35" s="158" t="s">
        <v>70</v>
      </c>
      <c r="B35" s="159">
        <v>530000</v>
      </c>
      <c r="C35" s="159">
        <f t="shared" si="2"/>
        <v>17670</v>
      </c>
      <c r="D35" s="165" t="s">
        <v>71</v>
      </c>
      <c r="E35" s="166"/>
      <c r="F35" s="162">
        <f t="shared" si="0"/>
        <v>25970</v>
      </c>
      <c r="G35" s="163">
        <f t="shared" si="1"/>
        <v>4584.5</v>
      </c>
      <c r="H35" s="168">
        <f t="shared" si="3"/>
        <v>48495</v>
      </c>
    </row>
    <row r="36" spans="1:8" ht="15" customHeight="1" x14ac:dyDescent="0.15">
      <c r="A36" s="158" t="s">
        <v>72</v>
      </c>
      <c r="B36" s="159">
        <v>560000</v>
      </c>
      <c r="C36" s="159">
        <f t="shared" si="2"/>
        <v>18670</v>
      </c>
      <c r="D36" s="165" t="s">
        <v>73</v>
      </c>
      <c r="E36" s="166"/>
      <c r="F36" s="162">
        <f t="shared" si="0"/>
        <v>27440</v>
      </c>
      <c r="G36" s="163">
        <f t="shared" si="1"/>
        <v>4844</v>
      </c>
      <c r="H36" s="168">
        <f t="shared" si="3"/>
        <v>51240</v>
      </c>
    </row>
    <row r="37" spans="1:8" ht="15" customHeight="1" x14ac:dyDescent="0.15">
      <c r="A37" s="158" t="s">
        <v>74</v>
      </c>
      <c r="B37" s="159">
        <v>590000</v>
      </c>
      <c r="C37" s="159">
        <f t="shared" si="2"/>
        <v>19670</v>
      </c>
      <c r="D37" s="165" t="s">
        <v>75</v>
      </c>
      <c r="E37" s="166"/>
      <c r="F37" s="162">
        <f t="shared" si="0"/>
        <v>28910</v>
      </c>
      <c r="G37" s="163">
        <f t="shared" si="1"/>
        <v>5103.5</v>
      </c>
      <c r="H37" s="168">
        <f t="shared" si="3"/>
        <v>53985</v>
      </c>
    </row>
    <row r="38" spans="1:8" ht="15" customHeight="1" x14ac:dyDescent="0.15">
      <c r="A38" s="158" t="s">
        <v>76</v>
      </c>
      <c r="B38" s="159">
        <v>620000</v>
      </c>
      <c r="C38" s="159">
        <f t="shared" si="2"/>
        <v>20670</v>
      </c>
      <c r="D38" s="165" t="s">
        <v>77</v>
      </c>
      <c r="E38" s="166"/>
      <c r="F38" s="162">
        <f t="shared" si="0"/>
        <v>30380</v>
      </c>
      <c r="G38" s="163">
        <f t="shared" si="1"/>
        <v>5363</v>
      </c>
      <c r="H38" s="164">
        <f t="shared" si="3"/>
        <v>56730</v>
      </c>
    </row>
    <row r="39" spans="1:8" ht="15" customHeight="1" x14ac:dyDescent="0.15">
      <c r="A39" s="158" t="s">
        <v>78</v>
      </c>
      <c r="B39" s="159">
        <v>650000</v>
      </c>
      <c r="C39" s="159">
        <f t="shared" si="2"/>
        <v>21670</v>
      </c>
      <c r="D39" s="165" t="s">
        <v>79</v>
      </c>
      <c r="E39" s="166"/>
      <c r="F39" s="162">
        <f t="shared" si="0"/>
        <v>31850</v>
      </c>
      <c r="G39" s="163">
        <f t="shared" si="1"/>
        <v>5622.5</v>
      </c>
      <c r="H39" s="171"/>
    </row>
    <row r="40" spans="1:8" ht="15" customHeight="1" x14ac:dyDescent="0.15">
      <c r="A40" s="158" t="s">
        <v>80</v>
      </c>
      <c r="B40" s="159">
        <v>680000</v>
      </c>
      <c r="C40" s="159">
        <f t="shared" si="2"/>
        <v>22670</v>
      </c>
      <c r="D40" s="165" t="s">
        <v>81</v>
      </c>
      <c r="E40" s="166"/>
      <c r="F40" s="162">
        <f t="shared" si="0"/>
        <v>33320</v>
      </c>
      <c r="G40" s="163">
        <f t="shared" si="1"/>
        <v>5882</v>
      </c>
      <c r="H40" s="171"/>
    </row>
    <row r="41" spans="1:8" ht="15" customHeight="1" x14ac:dyDescent="0.15">
      <c r="A41" s="158" t="s">
        <v>82</v>
      </c>
      <c r="B41" s="159">
        <v>710000</v>
      </c>
      <c r="C41" s="159">
        <f t="shared" si="2"/>
        <v>23670</v>
      </c>
      <c r="D41" s="165" t="s">
        <v>83</v>
      </c>
      <c r="E41" s="166"/>
      <c r="F41" s="162">
        <f t="shared" si="0"/>
        <v>34790</v>
      </c>
      <c r="G41" s="163">
        <f t="shared" si="1"/>
        <v>6141.5</v>
      </c>
      <c r="H41" s="171"/>
    </row>
    <row r="42" spans="1:8" ht="15" customHeight="1" x14ac:dyDescent="0.15">
      <c r="A42" s="158" t="s">
        <v>84</v>
      </c>
      <c r="B42" s="159">
        <v>750000</v>
      </c>
      <c r="C42" s="159">
        <f t="shared" si="2"/>
        <v>25000</v>
      </c>
      <c r="D42" s="165" t="s">
        <v>85</v>
      </c>
      <c r="E42" s="166"/>
      <c r="F42" s="162">
        <f t="shared" si="0"/>
        <v>36750</v>
      </c>
      <c r="G42" s="163">
        <f t="shared" si="1"/>
        <v>6487.5</v>
      </c>
      <c r="H42" s="171"/>
    </row>
    <row r="43" spans="1:8" ht="15" customHeight="1" x14ac:dyDescent="0.15">
      <c r="A43" s="158" t="s">
        <v>86</v>
      </c>
      <c r="B43" s="159">
        <v>790000</v>
      </c>
      <c r="C43" s="159">
        <f t="shared" si="2"/>
        <v>26330</v>
      </c>
      <c r="D43" s="165" t="s">
        <v>87</v>
      </c>
      <c r="E43" s="166"/>
      <c r="F43" s="162">
        <f t="shared" si="0"/>
        <v>38710</v>
      </c>
      <c r="G43" s="163">
        <f t="shared" si="1"/>
        <v>6833.5</v>
      </c>
      <c r="H43" s="171"/>
    </row>
    <row r="44" spans="1:8" ht="15" customHeight="1" x14ac:dyDescent="0.15">
      <c r="A44" s="158" t="s">
        <v>88</v>
      </c>
      <c r="B44" s="159">
        <v>830000</v>
      </c>
      <c r="C44" s="159">
        <f t="shared" si="2"/>
        <v>27670</v>
      </c>
      <c r="D44" s="165" t="s">
        <v>89</v>
      </c>
      <c r="E44" s="166"/>
      <c r="F44" s="162">
        <f t="shared" si="0"/>
        <v>40670</v>
      </c>
      <c r="G44" s="163">
        <f t="shared" si="1"/>
        <v>7179.5</v>
      </c>
      <c r="H44" s="171"/>
    </row>
    <row r="45" spans="1:8" ht="15" customHeight="1" x14ac:dyDescent="0.15">
      <c r="A45" s="158" t="s">
        <v>90</v>
      </c>
      <c r="B45" s="159">
        <v>880000</v>
      </c>
      <c r="C45" s="159">
        <f t="shared" si="2"/>
        <v>29330</v>
      </c>
      <c r="D45" s="165" t="s">
        <v>91</v>
      </c>
      <c r="E45" s="166"/>
      <c r="F45" s="162">
        <f t="shared" si="0"/>
        <v>43120</v>
      </c>
      <c r="G45" s="163">
        <f t="shared" si="1"/>
        <v>7612</v>
      </c>
      <c r="H45" s="171"/>
    </row>
    <row r="46" spans="1:8" ht="15" customHeight="1" x14ac:dyDescent="0.15">
      <c r="A46" s="158" t="s">
        <v>92</v>
      </c>
      <c r="B46" s="159">
        <v>930000</v>
      </c>
      <c r="C46" s="159">
        <f t="shared" si="2"/>
        <v>31000</v>
      </c>
      <c r="D46" s="165" t="s">
        <v>93</v>
      </c>
      <c r="E46" s="166"/>
      <c r="F46" s="162">
        <f t="shared" si="0"/>
        <v>45570</v>
      </c>
      <c r="G46" s="163">
        <f t="shared" si="1"/>
        <v>8044.5</v>
      </c>
      <c r="H46" s="171"/>
    </row>
    <row r="47" spans="1:8" ht="15" customHeight="1" x14ac:dyDescent="0.15">
      <c r="A47" s="158" t="s">
        <v>94</v>
      </c>
      <c r="B47" s="159">
        <v>980000</v>
      </c>
      <c r="C47" s="159">
        <f t="shared" si="2"/>
        <v>32670</v>
      </c>
      <c r="D47" s="165" t="s">
        <v>95</v>
      </c>
      <c r="E47" s="172"/>
      <c r="F47" s="162">
        <f t="shared" si="0"/>
        <v>48020</v>
      </c>
      <c r="G47" s="163">
        <f t="shared" si="1"/>
        <v>8477</v>
      </c>
      <c r="H47" s="171"/>
    </row>
    <row r="48" spans="1:8" ht="15" customHeight="1" x14ac:dyDescent="0.15">
      <c r="A48" s="158" t="s">
        <v>96</v>
      </c>
      <c r="B48" s="159">
        <v>1030000</v>
      </c>
      <c r="C48" s="159">
        <f t="shared" si="2"/>
        <v>34330</v>
      </c>
      <c r="D48" s="165" t="s">
        <v>97</v>
      </c>
      <c r="E48" s="166"/>
      <c r="F48" s="162">
        <f t="shared" si="0"/>
        <v>50470</v>
      </c>
      <c r="G48" s="163">
        <f t="shared" si="1"/>
        <v>8909.5</v>
      </c>
      <c r="H48" s="171"/>
    </row>
    <row r="49" spans="1:8" ht="15" customHeight="1" x14ac:dyDescent="0.15">
      <c r="A49" s="158" t="s">
        <v>98</v>
      </c>
      <c r="B49" s="159">
        <v>1090000</v>
      </c>
      <c r="C49" s="159">
        <f t="shared" si="2"/>
        <v>36330</v>
      </c>
      <c r="D49" s="165" t="s">
        <v>111</v>
      </c>
      <c r="E49" s="166"/>
      <c r="F49" s="162">
        <f t="shared" si="0"/>
        <v>53410</v>
      </c>
      <c r="G49" s="163">
        <f t="shared" si="1"/>
        <v>9428.5</v>
      </c>
      <c r="H49" s="171"/>
    </row>
    <row r="50" spans="1:8" ht="15" customHeight="1" x14ac:dyDescent="0.15">
      <c r="A50" s="158" t="s">
        <v>99</v>
      </c>
      <c r="B50" s="159">
        <v>1150000</v>
      </c>
      <c r="C50" s="159">
        <f t="shared" si="2"/>
        <v>38330</v>
      </c>
      <c r="D50" s="165" t="s">
        <v>100</v>
      </c>
      <c r="E50" s="166"/>
      <c r="F50" s="162">
        <f t="shared" si="0"/>
        <v>56350</v>
      </c>
      <c r="G50" s="163">
        <f t="shared" si="1"/>
        <v>9947.5</v>
      </c>
      <c r="H50" s="171"/>
    </row>
    <row r="51" spans="1:8" ht="15" customHeight="1" x14ac:dyDescent="0.15">
      <c r="A51" s="173" t="s">
        <v>101</v>
      </c>
      <c r="B51" s="174">
        <v>1210000</v>
      </c>
      <c r="C51" s="174">
        <f t="shared" si="2"/>
        <v>40330</v>
      </c>
      <c r="D51" s="165" t="s">
        <v>107</v>
      </c>
      <c r="E51" s="175"/>
      <c r="F51" s="162">
        <f t="shared" si="0"/>
        <v>59290</v>
      </c>
      <c r="G51" s="163">
        <f t="shared" si="1"/>
        <v>10466.5</v>
      </c>
      <c r="H51" s="171"/>
    </row>
    <row r="52" spans="1:8" ht="15" customHeight="1" x14ac:dyDescent="0.15">
      <c r="A52" s="158" t="s">
        <v>104</v>
      </c>
      <c r="B52" s="159">
        <v>1270000</v>
      </c>
      <c r="C52" s="159">
        <f>ROUND(B52/300,0)*10</f>
        <v>42330</v>
      </c>
      <c r="D52" s="165" t="s">
        <v>108</v>
      </c>
      <c r="E52" s="172"/>
      <c r="F52" s="162">
        <f t="shared" si="0"/>
        <v>62230</v>
      </c>
      <c r="G52" s="163">
        <f t="shared" si="1"/>
        <v>10985.5</v>
      </c>
      <c r="H52" s="283"/>
    </row>
    <row r="53" spans="1:8" ht="15" customHeight="1" x14ac:dyDescent="0.15">
      <c r="A53" s="176" t="s">
        <v>105</v>
      </c>
      <c r="B53" s="177">
        <v>1330000</v>
      </c>
      <c r="C53" s="177">
        <f>ROUND(B53/300,0)*10</f>
        <v>44330</v>
      </c>
      <c r="D53" s="178" t="s">
        <v>109</v>
      </c>
      <c r="E53" s="175"/>
      <c r="F53" s="162">
        <f t="shared" si="0"/>
        <v>65170</v>
      </c>
      <c r="G53" s="163">
        <f t="shared" si="1"/>
        <v>11504.5</v>
      </c>
      <c r="H53" s="283"/>
    </row>
    <row r="54" spans="1:8" ht="15" customHeight="1" x14ac:dyDescent="0.15">
      <c r="A54" s="179" t="s">
        <v>106</v>
      </c>
      <c r="B54" s="180">
        <v>1390000</v>
      </c>
      <c r="C54" s="180">
        <f>ROUND(B54/300,0)*10</f>
        <v>46330</v>
      </c>
      <c r="D54" s="181" t="s">
        <v>110</v>
      </c>
      <c r="E54" s="182"/>
      <c r="F54" s="183">
        <f t="shared" si="0"/>
        <v>68110</v>
      </c>
      <c r="G54" s="184">
        <f t="shared" si="1"/>
        <v>12023.5</v>
      </c>
      <c r="H54" s="284"/>
    </row>
    <row r="56" spans="1:8" x14ac:dyDescent="0.15">
      <c r="A56" s="229" t="s">
        <v>102</v>
      </c>
      <c r="B56" s="229"/>
      <c r="C56" s="229"/>
      <c r="D56" s="229"/>
      <c r="E56" s="229"/>
      <c r="F56" s="229"/>
      <c r="G56" s="229"/>
      <c r="H56" s="229"/>
    </row>
    <row r="57" spans="1:8" x14ac:dyDescent="0.15">
      <c r="A57" s="230" t="s">
        <v>116</v>
      </c>
      <c r="B57" s="230"/>
      <c r="C57" s="230"/>
      <c r="D57" s="230"/>
      <c r="E57" s="230"/>
      <c r="F57" s="230"/>
      <c r="G57" s="230"/>
      <c r="H57" s="230"/>
    </row>
  </sheetData>
  <mergeCells count="8">
    <mergeCell ref="A56:H56"/>
    <mergeCell ref="A57:H57"/>
    <mergeCell ref="A1:H1"/>
    <mergeCell ref="A2:C2"/>
    <mergeCell ref="D2:H2"/>
    <mergeCell ref="A3:A4"/>
    <mergeCell ref="B3:C3"/>
    <mergeCell ref="H52:H54"/>
  </mergeCells>
  <phoneticPr fontId="10"/>
  <pageMargins left="0.70866141732283472" right="0.31496062992125984" top="0.55118110236220474" bottom="0.35433070866141736" header="0.19685039370078741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R6.3</vt:lpstr>
      <vt:lpstr>R5.3</vt:lpstr>
      <vt:lpstr>R4.3</vt:lpstr>
      <vt:lpstr>R3.3</vt:lpstr>
      <vt:lpstr>R2.9</vt:lpstr>
      <vt:lpstr>R2.3</vt:lpstr>
      <vt:lpstr>H３１．３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</dc:creator>
  <cp:lastModifiedBy>Mate 7</cp:lastModifiedBy>
  <cp:lastPrinted>2024-02-09T07:28:19Z</cp:lastPrinted>
  <dcterms:created xsi:type="dcterms:W3CDTF">2014-02-26T09:22:11Z</dcterms:created>
  <dcterms:modified xsi:type="dcterms:W3CDTF">2024-02-09T07:47:19Z</dcterms:modified>
</cp:coreProperties>
</file>